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2120" windowHeight="7650" activeTab="0"/>
  </bookViews>
  <sheets>
    <sheet name="Data" sheetId="1" r:id="rId1"/>
    <sheet name="Covering Lr" sheetId="2" r:id="rId2"/>
    <sheet name="Lr to HM-MEO" sheetId="3" r:id="rId3"/>
    <sheet name="Checklist" sheetId="4" r:id="rId4"/>
    <sheet name="Appendix-II" sheetId="5" r:id="rId5"/>
    <sheet name="Nondrawn" sheetId="6" r:id="rId6"/>
    <sheet name="Dependant certificate" sheetId="7" r:id="rId7"/>
    <sheet name="Spell Certificate" sheetId="8" r:id="rId8"/>
  </sheets>
  <definedNames>
    <definedName name="NAME_OF_PATIENT">'Data'!$A$7</definedName>
    <definedName name="PRINT">'Data'!$B$45</definedName>
  </definedNames>
  <calcPr fullCalcOnLoad="1"/>
</workbook>
</file>

<file path=xl/sharedStrings.xml><?xml version="1.0" encoding="utf-8"?>
<sst xmlns="http://schemas.openxmlformats.org/spreadsheetml/2006/main" count="156" uniqueCount="129">
  <si>
    <t>DESINATION</t>
  </si>
  <si>
    <t>OFFICE OF WORK</t>
  </si>
  <si>
    <t>MANDAL</t>
  </si>
  <si>
    <t>DISTRICT</t>
  </si>
  <si>
    <t>HOUSE ADDRESS</t>
  </si>
  <si>
    <t>INPATIENT / OUT PATIENT</t>
  </si>
  <si>
    <t>NAME OF DISEASE</t>
  </si>
  <si>
    <t>HOSPITAL NAME</t>
  </si>
  <si>
    <t>HOSPITAL ADDRESS</t>
  </si>
  <si>
    <t>PERIOD OF TREATMENT</t>
  </si>
  <si>
    <t>FROM</t>
  </si>
  <si>
    <t>TO</t>
  </si>
  <si>
    <t>NAME OF EMPLOYEE</t>
  </si>
  <si>
    <t>NAME OF PATIENT</t>
  </si>
  <si>
    <t>RELATIONSHIP WITH THE EMPLOYEE</t>
  </si>
  <si>
    <t>DDO</t>
  </si>
  <si>
    <t>OFFICE NAME</t>
  </si>
  <si>
    <t>TO ADDRESS</t>
  </si>
  <si>
    <t>Inpatient</t>
  </si>
  <si>
    <t>Near Telephone Bhavan, Saifabad,</t>
  </si>
  <si>
    <t>Hyderabad-500004</t>
  </si>
  <si>
    <t>Medak District,</t>
  </si>
  <si>
    <t>HQ:Sangareddy.</t>
  </si>
  <si>
    <t>To</t>
  </si>
  <si>
    <t>AMOUNT</t>
  </si>
  <si>
    <t>The District Educational Officer,</t>
  </si>
  <si>
    <t>The Director of School Education, A.P.,</t>
  </si>
  <si>
    <t>From:</t>
  </si>
  <si>
    <t>Lr.No………………………………          Dated:………………………………..</t>
  </si>
  <si>
    <t>Sir,</t>
  </si>
  <si>
    <t>Sub:-</t>
  </si>
  <si>
    <t>Ref:-</t>
  </si>
  <si>
    <t>1) G.O.Ms.No.74, Dated:15-03-2005.</t>
  </si>
  <si>
    <t>2) G.O.Ms.No.40, Dated:07-05-2002.</t>
  </si>
  <si>
    <t>3) Individuals Application Dated:………………..</t>
  </si>
  <si>
    <t>ababababab</t>
  </si>
  <si>
    <t xml:space="preserve">                 I submit herewith the original bills, necessary documents for reimbursement of medical expenses of above treatment. Kindly scrutinize the bills and take necessary action for sanction.</t>
  </si>
  <si>
    <t xml:space="preserve">                 Thanking you. Early action solicited.</t>
  </si>
  <si>
    <t>Yours faithfully</t>
  </si>
  <si>
    <t>Encl:-</t>
  </si>
  <si>
    <t>ENCLOSURES</t>
  </si>
  <si>
    <t>1.Appendix-II</t>
  </si>
  <si>
    <t>2.Checklist</t>
  </si>
  <si>
    <t>3.Emergency certificate</t>
  </si>
  <si>
    <t>4.Essentiality certificate</t>
  </si>
  <si>
    <t>5.Discharge summary</t>
  </si>
  <si>
    <t>6.Original Medical Bills</t>
  </si>
  <si>
    <t>CHECK LIST FOR SUBMISSION OF MEDICAL ADVANCE / REIMBURSEMENT CLAIMS OF GOVERNMENT SERVANTS</t>
  </si>
  <si>
    <t>Name of the Employee and Designation</t>
  </si>
  <si>
    <t>Name of the Patient and relationship with the employee</t>
  </si>
  <si>
    <t>Name of the Disease</t>
  </si>
  <si>
    <t>Whether disease was covered in G.O.Ms.No.161 Fin&amp; Plg Dt:05-05-2000, If so enclose admissibility certificate</t>
  </si>
  <si>
    <t xml:space="preserve">Whether the patient has been referred to NIMS / SWIMS in case the disease is not covered in G.O.Ms No.86 Dt:01-06-1992 </t>
  </si>
  <si>
    <t>Whether the patient underwent treatment in a hospital is a recogni-zed as per Govt. Orders or Not</t>
  </si>
  <si>
    <t>Whether the patient has been referred by NIMS / SWIMS in case the hospital is  a recognized as per Govt. Orders</t>
  </si>
  <si>
    <t>Emergency certificate enclosed</t>
  </si>
  <si>
    <t>If not referred by NIMS / SWIMS justified reaMothers and nature of urgency of obtaining treatment in recognized hospital as per G.O.175 H&amp;M Dt:29-06-1997</t>
  </si>
  <si>
    <t>Emergency certificate Enclosed</t>
  </si>
  <si>
    <t xml:space="preserve">Whether enclosed estimation certificate in case of advance / Essentiality certificate in case of Reimbursement </t>
  </si>
  <si>
    <t>Yes- Essentiality certificate enclosed</t>
  </si>
  <si>
    <t xml:space="preserve">Whether the bills have been counter signed by the concerned Head of the Department in NIMS / SWIMS in case of Medical Reimbursement </t>
  </si>
  <si>
    <t xml:space="preserve">Amount of advance / Reimbursement required </t>
  </si>
  <si>
    <t xml:space="preserve">Whether the claim has been preferred within six months </t>
  </si>
  <si>
    <t>Remarks of the Recommending Officer</t>
  </si>
  <si>
    <t>Recommended for sanction</t>
  </si>
  <si>
    <t>Yes</t>
  </si>
  <si>
    <t>No</t>
  </si>
  <si>
    <t>APPENDIX – II</t>
  </si>
  <si>
    <t xml:space="preserve">Application for claiming refund of Medical Expenses incurred by the </t>
  </si>
  <si>
    <t>Government Servant and their Families</t>
  </si>
  <si>
    <t>Name, Designation &amp; Section</t>
  </si>
  <si>
    <t>Office in which employed</t>
  </si>
  <si>
    <t>Place of Duty</t>
  </si>
  <si>
    <t>Place at which the patient fell ill</t>
  </si>
  <si>
    <t>Nature of illness and its duration</t>
  </si>
  <si>
    <t>Total Amount claimed Rs.</t>
  </si>
  <si>
    <t>List of Enclosures</t>
  </si>
  <si>
    <t>Signature of Government Servant</t>
  </si>
  <si>
    <t>And Office to which attested</t>
  </si>
  <si>
    <t>Pay of the Government Servant defined in FR and other emoluments which should be shown separately</t>
  </si>
  <si>
    <t>NONDRAWN CERTIFICATE</t>
  </si>
  <si>
    <t>DEPENDANT DECLARATION</t>
  </si>
  <si>
    <t>SPELL OF CLAIM</t>
  </si>
  <si>
    <t>SCALE&amp;PAY</t>
  </si>
  <si>
    <t>Full residential address with Door No. and Name of the Mohalla</t>
  </si>
  <si>
    <t>Name of the patient and relation ship with Government Servant</t>
  </si>
  <si>
    <t>Details of Amount claimed  cost of medicines purchased / list of cash memos and the essentiality certificate signed by treatment doctors</t>
  </si>
  <si>
    <t>Essentiality certificate enclosed</t>
  </si>
  <si>
    <t>Enclosed</t>
  </si>
  <si>
    <t>“Attested”</t>
  </si>
  <si>
    <t>Dated:</t>
  </si>
  <si>
    <t xml:space="preserve"> Dated:…………………………</t>
  </si>
  <si>
    <t>In words</t>
  </si>
  <si>
    <t>7.Non Drawn certificate</t>
  </si>
  <si>
    <t>ENTER YOUR DETAILS HERE IN BLUE CELLS</t>
  </si>
  <si>
    <t>Name:</t>
  </si>
  <si>
    <t>Designation:</t>
  </si>
  <si>
    <t>Working Place</t>
  </si>
  <si>
    <t>Dist:</t>
  </si>
  <si>
    <t>PREPARED BY</t>
  </si>
  <si>
    <t>Ph.No.</t>
  </si>
  <si>
    <t>8.Spell of claim certificate</t>
  </si>
  <si>
    <t>BELOW 25000/-</t>
  </si>
  <si>
    <t>ABOVE 25000/-</t>
  </si>
  <si>
    <t>SPELL OF CLAIM CERTIFICATE</t>
  </si>
  <si>
    <t>Declaration to be signed by the Government Servant</t>
  </si>
  <si>
    <t xml:space="preserve">                I here by declare that the statement in this application are true to the best of my knowledge and belief and that the others from whom medical expenses were incurred is a member of my family as defined under the Government Medical Attendance Rules and wholly dependant upon me.</t>
  </si>
  <si>
    <t>Head Master</t>
  </si>
  <si>
    <t>At School</t>
  </si>
  <si>
    <t>9.Dependant certificate</t>
  </si>
  <si>
    <t>self</t>
  </si>
  <si>
    <t>BANOTH VEERU</t>
  </si>
  <si>
    <t>LPTELUGU</t>
  </si>
  <si>
    <t>ZPSS CHANDRUGONDA</t>
  </si>
  <si>
    <t>KHAMMAM</t>
  </si>
  <si>
    <t>CHANDRUGONDA</t>
  </si>
  <si>
    <t>14860-39540/15700</t>
  </si>
  <si>
    <t>BHUKYA AKHILESWAR</t>
  </si>
  <si>
    <t>BHUKYA RAM BABU</t>
  </si>
  <si>
    <t>S.A(Bio)</t>
  </si>
  <si>
    <t xml:space="preserve">THARD </t>
  </si>
  <si>
    <t>H.NO:4-3-35</t>
  </si>
  <si>
    <t>B. RAMBABU C/O PAPA, BABU CAMP, KOTHAGUDEMA,</t>
  </si>
  <si>
    <t>STENT</t>
  </si>
  <si>
    <t>STANT RENAL</t>
  </si>
  <si>
    <t>YASHODA HOSPITAL,MALAKPETA, HYDRABAD,500036</t>
  </si>
  <si>
    <t>09/03/2011</t>
  </si>
  <si>
    <t>12/03/2011</t>
  </si>
  <si>
    <t>Nineteen thousand eight hundred and twenty rupees only.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</si>
</sst>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dd\-mm\-yyyy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color indexed="8"/>
      <name val="Cambria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mbria"/>
      <family val="1"/>
    </font>
    <font>
      <sz val="13"/>
      <color indexed="8"/>
      <name val="Wingdings 2"/>
      <family val="1"/>
    </font>
    <font>
      <sz val="11"/>
      <color indexed="8"/>
      <name val="Cambria"/>
      <family val="1"/>
    </font>
    <font>
      <b/>
      <sz val="12"/>
      <color indexed="36"/>
      <name val="Calibri"/>
      <family val="2"/>
    </font>
    <font>
      <b/>
      <sz val="11"/>
      <color indexed="60"/>
      <name val="Cambria"/>
      <family val="2"/>
    </font>
    <font>
      <b/>
      <sz val="13"/>
      <color indexed="8"/>
      <name val="Cambria"/>
      <family val="1"/>
    </font>
    <font>
      <sz val="12"/>
      <color indexed="8"/>
      <name val="Cambria"/>
      <family val="1"/>
    </font>
    <font>
      <b/>
      <sz val="18"/>
      <color indexed="17"/>
      <name val="Cambria"/>
      <family val="2"/>
    </font>
    <font>
      <b/>
      <sz val="20"/>
      <color indexed="56"/>
      <name val="Cambria"/>
      <family val="2"/>
    </font>
    <font>
      <b/>
      <sz val="16"/>
      <color indexed="8"/>
      <name val="Cambria"/>
      <family val="1"/>
    </font>
    <font>
      <u val="single"/>
      <sz val="13"/>
      <color indexed="8"/>
      <name val="Cambria"/>
      <family val="1"/>
    </font>
    <font>
      <sz val="16"/>
      <color indexed="8"/>
      <name val="Cambria"/>
      <family val="1"/>
    </font>
    <font>
      <b/>
      <sz val="12"/>
      <color indexed="8"/>
      <name val="Cambria"/>
      <family val="1"/>
    </font>
    <font>
      <b/>
      <u val="single"/>
      <sz val="14"/>
      <color indexed="8"/>
      <name val="Cambria"/>
      <family val="1"/>
    </font>
    <font>
      <b/>
      <u val="single"/>
      <sz val="18"/>
      <color indexed="8"/>
      <name val="Cambria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Font="0" applyAlignment="0"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49" fontId="19" fillId="0" borderId="0" xfId="0" applyNumberFormat="1" applyFont="1" applyAlignment="1" applyProtection="1">
      <alignment horizontal="center" vertical="center"/>
      <protection hidden="1"/>
    </xf>
    <xf numFmtId="49" fontId="20" fillId="2" borderId="11" xfId="0" applyNumberFormat="1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left" vertical="center" wrapText="1"/>
    </xf>
    <xf numFmtId="0" fontId="21" fillId="10" borderId="0" xfId="0" applyFont="1" applyFill="1" applyAlignment="1" applyProtection="1">
      <alignment horizontal="right" vertical="center" wrapText="1"/>
      <protection hidden="1"/>
    </xf>
    <xf numFmtId="0" fontId="22" fillId="10" borderId="0" xfId="59" applyFont="1" applyFill="1" applyAlignment="1" applyProtection="1">
      <alignment vertical="center" wrapText="1"/>
      <protection hidden="1"/>
    </xf>
    <xf numFmtId="0" fontId="22" fillId="10" borderId="0" xfId="59" applyFont="1" applyFill="1" applyAlignment="1" applyProtection="1">
      <alignment horizontal="left" vertical="center" wrapText="1"/>
      <protection hidden="1"/>
    </xf>
    <xf numFmtId="0" fontId="20" fillId="15" borderId="11" xfId="0" applyFont="1" applyFill="1" applyBorder="1" applyAlignment="1" applyProtection="1">
      <alignment vertical="center" wrapText="1"/>
      <protection hidden="1" locked="0"/>
    </xf>
    <xf numFmtId="0" fontId="20" fillId="15" borderId="11" xfId="0" applyFont="1" applyFill="1" applyBorder="1" applyAlignment="1" applyProtection="1">
      <alignment horizontal="left" vertical="center" wrapText="1"/>
      <protection hidden="1" locked="0"/>
    </xf>
    <xf numFmtId="0" fontId="23" fillId="0" borderId="0" xfId="0" applyFont="1" applyAlignment="1" applyProtection="1">
      <alignment horizontal="left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3" fontId="20" fillId="2" borderId="11" xfId="0" applyNumberFormat="1" applyFont="1" applyFill="1" applyBorder="1" applyAlignment="1">
      <alignment horizontal="left" vertical="center" wrapText="1"/>
    </xf>
    <xf numFmtId="0" fontId="26" fillId="11" borderId="12" xfId="59" applyFont="1" applyFill="1" applyBorder="1" applyAlignment="1" applyProtection="1">
      <alignment horizontal="center" vertical="top" wrapText="1"/>
      <protection hidden="1"/>
    </xf>
    <xf numFmtId="0" fontId="24" fillId="2" borderId="11" xfId="0" applyFont="1" applyFill="1" applyBorder="1" applyAlignment="1">
      <alignment horizontal="left" vertical="center" wrapText="1"/>
    </xf>
    <xf numFmtId="0" fontId="20" fillId="15" borderId="13" xfId="0" applyFont="1" applyFill="1" applyBorder="1" applyAlignment="1" applyProtection="1">
      <alignment horizontal="left" vertical="center" wrapText="1"/>
      <protection hidden="1" locked="0"/>
    </xf>
    <xf numFmtId="0" fontId="20" fillId="15" borderId="14" xfId="0" applyFont="1" applyFill="1" applyBorder="1" applyAlignment="1" applyProtection="1">
      <alignment horizontal="left" vertical="center" wrapText="1"/>
      <protection hidden="1" locked="0"/>
    </xf>
    <xf numFmtId="0" fontId="20" fillId="15" borderId="15" xfId="0" applyFont="1" applyFill="1" applyBorder="1" applyAlignment="1" applyProtection="1">
      <alignment horizontal="left" vertical="center" wrapText="1"/>
      <protection hidden="1" locked="0"/>
    </xf>
    <xf numFmtId="0" fontId="25" fillId="22" borderId="0" xfId="59" applyFont="1" applyFill="1" applyAlignment="1" applyProtection="1">
      <alignment horizontal="center" vertical="center" wrapText="1"/>
      <protection hidden="1"/>
    </xf>
    <xf numFmtId="0" fontId="26" fillId="11" borderId="0" xfId="59" applyFont="1" applyFill="1" applyAlignment="1" applyProtection="1">
      <alignment horizontal="center" vertical="top" wrapText="1"/>
      <protection hidden="1"/>
    </xf>
    <xf numFmtId="0" fontId="24" fillId="2" borderId="16" xfId="0" applyFont="1" applyFill="1" applyBorder="1" applyAlignment="1">
      <alignment horizontal="left" vertical="center" wrapText="1"/>
    </xf>
    <xf numFmtId="0" fontId="24" fillId="2" borderId="17" xfId="0" applyFont="1" applyFill="1" applyBorder="1" applyAlignment="1">
      <alignment horizontal="left" vertical="center" wrapText="1"/>
    </xf>
    <xf numFmtId="0" fontId="24" fillId="2" borderId="18" xfId="0" applyFont="1" applyFill="1" applyBorder="1" applyAlignment="1">
      <alignment horizontal="left" vertical="center" wrapText="1"/>
    </xf>
    <xf numFmtId="0" fontId="20" fillId="15" borderId="11" xfId="0" applyFont="1" applyFill="1" applyBorder="1" applyAlignment="1" applyProtection="1">
      <alignment horizontal="left" vertical="center" wrapText="1"/>
      <protection hidden="1" locked="0"/>
    </xf>
    <xf numFmtId="0" fontId="20" fillId="15" borderId="13" xfId="0" applyFont="1" applyFill="1" applyBorder="1" applyAlignment="1" applyProtection="1">
      <alignment horizontal="center" vertical="center" wrapText="1"/>
      <protection hidden="1" locked="0"/>
    </xf>
    <xf numFmtId="0" fontId="20" fillId="15" borderId="14" xfId="0" applyFont="1" applyFill="1" applyBorder="1" applyAlignment="1" applyProtection="1">
      <alignment horizontal="center" vertical="center" wrapText="1"/>
      <protection hidden="1" locked="0"/>
    </xf>
    <xf numFmtId="0" fontId="20" fillId="15" borderId="15" xfId="0" applyFont="1" applyFill="1" applyBorder="1" applyAlignment="1" applyProtection="1">
      <alignment horizontal="center" vertical="center" wrapText="1"/>
      <protection hidden="1" locked="0"/>
    </xf>
    <xf numFmtId="0" fontId="20" fillId="15" borderId="11" xfId="0" applyFont="1" applyFill="1" applyBorder="1" applyAlignment="1" applyProtection="1">
      <alignment vertical="center" wrapText="1"/>
      <protection hidden="1" locked="0"/>
    </xf>
    <xf numFmtId="0" fontId="20" fillId="2" borderId="11" xfId="0" applyFont="1" applyFill="1" applyBorder="1" applyAlignment="1">
      <alignment horizontal="left" vertical="center" wrapText="1"/>
    </xf>
    <xf numFmtId="0" fontId="20" fillId="15" borderId="16" xfId="0" applyFont="1" applyFill="1" applyBorder="1" applyAlignment="1" applyProtection="1">
      <alignment horizontal="center" vertical="center" wrapText="1"/>
      <protection hidden="1" locked="0"/>
    </xf>
    <xf numFmtId="0" fontId="20" fillId="15" borderId="18" xfId="0" applyFont="1" applyFill="1" applyBorder="1" applyAlignment="1" applyProtection="1">
      <alignment horizontal="center" vertical="center" wrapText="1"/>
      <protection hidden="1" locked="0"/>
    </xf>
    <xf numFmtId="0" fontId="18" fillId="0" borderId="0" xfId="0" applyFont="1" applyAlignment="1" applyProtection="1">
      <alignment horizontal="justify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 wrapText="1"/>
      <protection hidden="1"/>
    </xf>
    <xf numFmtId="0" fontId="20" fillId="0" borderId="20" xfId="0" applyFont="1" applyBorder="1" applyAlignment="1" applyProtection="1">
      <alignment horizontal="left" vertical="center" wrapText="1"/>
      <protection hidden="1"/>
    </xf>
    <xf numFmtId="0" fontId="20" fillId="0" borderId="21" xfId="0" applyFont="1" applyBorder="1" applyAlignment="1" applyProtection="1">
      <alignment horizontal="left" vertical="center" wrapText="1"/>
      <protection hidden="1"/>
    </xf>
    <xf numFmtId="0" fontId="18" fillId="0" borderId="19" xfId="0" applyFont="1" applyBorder="1" applyAlignment="1" applyProtection="1">
      <alignment vertical="center" wrapText="1"/>
      <protection hidden="1"/>
    </xf>
    <xf numFmtId="0" fontId="18" fillId="0" borderId="20" xfId="0" applyFont="1" applyBorder="1" applyAlignment="1" applyProtection="1">
      <alignment vertical="center" wrapText="1"/>
      <protection hidden="1"/>
    </xf>
    <xf numFmtId="0" fontId="18" fillId="0" borderId="21" xfId="0" applyFont="1" applyBorder="1" applyAlignment="1" applyProtection="1">
      <alignment vertical="center" wrapText="1"/>
      <protection hidden="1"/>
    </xf>
    <xf numFmtId="0" fontId="24" fillId="0" borderId="19" xfId="0" applyFont="1" applyBorder="1" applyAlignment="1" applyProtection="1">
      <alignment vertical="center" wrapText="1"/>
      <protection hidden="1"/>
    </xf>
    <xf numFmtId="0" fontId="24" fillId="0" borderId="20" xfId="0" applyFont="1" applyBorder="1" applyAlignment="1" applyProtection="1">
      <alignment vertical="center" wrapText="1"/>
      <protection hidden="1"/>
    </xf>
    <xf numFmtId="0" fontId="24" fillId="0" borderId="21" xfId="0" applyFont="1" applyBorder="1" applyAlignment="1" applyProtection="1">
      <alignment vertical="center" wrapText="1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20" fillId="0" borderId="20" xfId="0" applyFont="1" applyBorder="1" applyAlignment="1" applyProtection="1">
      <alignment/>
      <protection hidden="1"/>
    </xf>
    <xf numFmtId="0" fontId="20" fillId="0" borderId="21" xfId="0" applyFont="1" applyBorder="1" applyAlignment="1" applyProtection="1">
      <alignment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18" fillId="0" borderId="21" xfId="0" applyFont="1" applyBorder="1" applyAlignment="1" applyProtection="1">
      <alignment horizontal="center" vertical="center" wrapText="1"/>
      <protection hidden="1"/>
    </xf>
    <xf numFmtId="0" fontId="24" fillId="0" borderId="20" xfId="0" applyFont="1" applyBorder="1" applyAlignment="1" applyProtection="1">
      <alignment/>
      <protection hidden="1"/>
    </xf>
    <xf numFmtId="0" fontId="24" fillId="0" borderId="21" xfId="0" applyFont="1" applyBorder="1" applyAlignment="1" applyProtection="1">
      <alignment/>
      <protection hidden="1"/>
    </xf>
    <xf numFmtId="0" fontId="23" fillId="0" borderId="22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justify" vertical="center" wrapText="1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horizontal="justify" vertical="center" wrapText="1"/>
      <protection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30" fillId="0" borderId="0" xfId="0" applyFont="1" applyAlignment="1" applyProtection="1">
      <alignment horizontal="justify" vertical="center" wrapText="1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104775</xdr:rowOff>
    </xdr:from>
    <xdr:to>
      <xdr:col>3</xdr:col>
      <xdr:colOff>809625</xdr:colOff>
      <xdr:row>6</xdr:row>
      <xdr:rowOff>38100</xdr:rowOff>
    </xdr:to>
    <xdr:sp>
      <xdr:nvSpPr>
        <xdr:cNvPr id="1" name="Down Arrow 2"/>
        <xdr:cNvSpPr>
          <a:spLocks/>
        </xdr:cNvSpPr>
      </xdr:nvSpPr>
      <xdr:spPr>
        <a:xfrm rot="2334006">
          <a:off x="5038725" y="676275"/>
          <a:ext cx="533400" cy="1076325"/>
        </a:xfrm>
        <a:prstGeom prst="downArrow">
          <a:avLst>
            <a:gd name="adj" fmla="val 2581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85725</xdr:rowOff>
    </xdr:from>
    <xdr:to>
      <xdr:col>0</xdr:col>
      <xdr:colOff>1123950</xdr:colOff>
      <xdr:row>5</xdr:row>
      <xdr:rowOff>190500</xdr:rowOff>
    </xdr:to>
    <xdr:sp>
      <xdr:nvSpPr>
        <xdr:cNvPr id="2" name="AutoShape 200"/>
        <xdr:cNvSpPr>
          <a:spLocks/>
        </xdr:cNvSpPr>
      </xdr:nvSpPr>
      <xdr:spPr>
        <a:xfrm>
          <a:off x="85725" y="85725"/>
          <a:ext cx="1038225" cy="1533525"/>
        </a:xfrm>
        <a:prstGeom prst="flowChartProcess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70" zoomScaleNormal="70" zoomScalePageLayoutView="0" workbookViewId="0" topLeftCell="A1">
      <selection activeCell="B34" sqref="B34:D34"/>
    </sheetView>
  </sheetViews>
  <sheetFormatPr defaultColWidth="9.140625" defaultRowHeight="15"/>
  <cols>
    <col min="1" max="1" width="33.00390625" style="1" customWidth="1"/>
    <col min="2" max="2" width="31.7109375" style="1" customWidth="1"/>
    <col min="3" max="3" width="6.7109375" style="1" customWidth="1"/>
    <col min="4" max="4" width="35.00390625" style="1" customWidth="1"/>
    <col min="5" max="16384" width="9.140625" style="1" customWidth="1"/>
  </cols>
  <sheetData>
    <row r="1" spans="1:4" ht="22.5" customHeight="1">
      <c r="A1" s="21" t="s">
        <v>99</v>
      </c>
      <c r="B1" s="21"/>
      <c r="C1" s="22" t="s">
        <v>94</v>
      </c>
      <c r="D1" s="22"/>
    </row>
    <row r="2" spans="1:4" ht="22.5" customHeight="1">
      <c r="A2" s="8" t="s">
        <v>95</v>
      </c>
      <c r="B2" s="9" t="s">
        <v>111</v>
      </c>
      <c r="C2" s="22"/>
      <c r="D2" s="22"/>
    </row>
    <row r="3" spans="1:4" ht="22.5" customHeight="1">
      <c r="A3" s="8" t="s">
        <v>96</v>
      </c>
      <c r="B3" s="9" t="s">
        <v>112</v>
      </c>
      <c r="C3" s="22"/>
      <c r="D3" s="22"/>
    </row>
    <row r="4" spans="1:7" ht="22.5" customHeight="1">
      <c r="A4" s="8" t="s">
        <v>97</v>
      </c>
      <c r="B4" s="9" t="s">
        <v>113</v>
      </c>
      <c r="C4" s="22"/>
      <c r="D4" s="22"/>
      <c r="G4" s="2"/>
    </row>
    <row r="5" spans="1:4" ht="22.5" customHeight="1">
      <c r="A5" s="8" t="s">
        <v>98</v>
      </c>
      <c r="B5" s="9" t="s">
        <v>114</v>
      </c>
      <c r="C5" s="22"/>
      <c r="D5" s="22"/>
    </row>
    <row r="6" spans="1:4" ht="22.5" customHeight="1">
      <c r="A6" s="8" t="s">
        <v>100</v>
      </c>
      <c r="B6" s="10">
        <v>9989585002</v>
      </c>
      <c r="C6" s="16"/>
      <c r="D6" s="16"/>
    </row>
    <row r="7" spans="1:4" ht="15">
      <c r="A7" s="11" t="s">
        <v>13</v>
      </c>
      <c r="B7" s="31" t="s">
        <v>117</v>
      </c>
      <c r="C7" s="31"/>
      <c r="D7" s="31"/>
    </row>
    <row r="8" spans="1:4" ht="30">
      <c r="A8" s="11" t="s">
        <v>14</v>
      </c>
      <c r="B8" s="31" t="s">
        <v>110</v>
      </c>
      <c r="C8" s="31"/>
      <c r="D8" s="31"/>
    </row>
    <row r="9" spans="1:4" ht="15">
      <c r="A9" s="11" t="s">
        <v>12</v>
      </c>
      <c r="B9" s="31" t="s">
        <v>118</v>
      </c>
      <c r="C9" s="31"/>
      <c r="D9" s="31"/>
    </row>
    <row r="10" spans="1:4" ht="15">
      <c r="A10" s="11" t="s">
        <v>0</v>
      </c>
      <c r="B10" s="31" t="s">
        <v>119</v>
      </c>
      <c r="C10" s="31"/>
      <c r="D10" s="31"/>
    </row>
    <row r="11" spans="1:4" ht="15">
      <c r="A11" s="11" t="s">
        <v>1</v>
      </c>
      <c r="B11" s="31" t="s">
        <v>113</v>
      </c>
      <c r="C11" s="31"/>
      <c r="D11" s="31"/>
    </row>
    <row r="12" spans="1:4" ht="15">
      <c r="A12" s="11" t="s">
        <v>2</v>
      </c>
      <c r="B12" s="31" t="s">
        <v>115</v>
      </c>
      <c r="C12" s="31"/>
      <c r="D12" s="31"/>
    </row>
    <row r="13" spans="1:4" ht="15">
      <c r="A13" s="11" t="s">
        <v>3</v>
      </c>
      <c r="B13" s="31" t="s">
        <v>114</v>
      </c>
      <c r="C13" s="31"/>
      <c r="D13" s="31"/>
    </row>
    <row r="14" spans="1:4" ht="15">
      <c r="A14" s="11" t="s">
        <v>83</v>
      </c>
      <c r="B14" s="31" t="s">
        <v>116</v>
      </c>
      <c r="C14" s="31"/>
      <c r="D14" s="31"/>
    </row>
    <row r="15" spans="1:4" ht="15">
      <c r="A15" s="18" t="s">
        <v>4</v>
      </c>
      <c r="B15" s="31" t="s">
        <v>121</v>
      </c>
      <c r="C15" s="31"/>
      <c r="D15" s="31"/>
    </row>
    <row r="16" spans="1:4" ht="32.25" customHeight="1">
      <c r="A16" s="19"/>
      <c r="B16" s="17" t="s">
        <v>122</v>
      </c>
      <c r="C16" s="17"/>
      <c r="D16" s="17"/>
    </row>
    <row r="17" spans="1:4" ht="33" customHeight="1">
      <c r="A17" s="20"/>
      <c r="B17" s="17" t="s">
        <v>114</v>
      </c>
      <c r="C17" s="17"/>
      <c r="D17" s="17"/>
    </row>
    <row r="18" spans="1:4" ht="15">
      <c r="A18" s="11" t="s">
        <v>5</v>
      </c>
      <c r="B18" s="31" t="s">
        <v>18</v>
      </c>
      <c r="C18" s="31"/>
      <c r="D18" s="31"/>
    </row>
    <row r="19" spans="1:4" ht="15">
      <c r="A19" s="11" t="s">
        <v>82</v>
      </c>
      <c r="B19" s="31" t="s">
        <v>120</v>
      </c>
      <c r="C19" s="31"/>
      <c r="D19" s="31"/>
    </row>
    <row r="20" spans="1:4" ht="15.75">
      <c r="A20" s="11" t="s">
        <v>6</v>
      </c>
      <c r="B20" s="17" t="s">
        <v>123</v>
      </c>
      <c r="C20" s="17"/>
      <c r="D20" s="17"/>
    </row>
    <row r="21" spans="1:4" ht="19.5" customHeight="1">
      <c r="A21" s="11" t="s">
        <v>7</v>
      </c>
      <c r="B21" s="17" t="s">
        <v>124</v>
      </c>
      <c r="C21" s="17"/>
      <c r="D21" s="17"/>
    </row>
    <row r="22" spans="1:4" ht="15.75">
      <c r="A22" s="11" t="s">
        <v>8</v>
      </c>
      <c r="B22" s="17" t="s">
        <v>125</v>
      </c>
      <c r="C22" s="17"/>
      <c r="D22" s="17"/>
    </row>
    <row r="23" spans="1:4" ht="15">
      <c r="A23" s="30" t="s">
        <v>9</v>
      </c>
      <c r="B23" s="12" t="s">
        <v>10</v>
      </c>
      <c r="C23" s="26" t="s">
        <v>11</v>
      </c>
      <c r="D23" s="12" t="s">
        <v>11</v>
      </c>
    </row>
    <row r="24" spans="1:4" ht="15">
      <c r="A24" s="30"/>
      <c r="B24" s="6" t="s">
        <v>126</v>
      </c>
      <c r="C24" s="26"/>
      <c r="D24" s="6" t="s">
        <v>127</v>
      </c>
    </row>
    <row r="25" spans="1:4" ht="30">
      <c r="A25" s="12" t="s">
        <v>24</v>
      </c>
      <c r="B25" s="15">
        <v>19820</v>
      </c>
      <c r="C25" s="12" t="s">
        <v>92</v>
      </c>
      <c r="D25" s="7" t="s">
        <v>128</v>
      </c>
    </row>
    <row r="26" spans="1:4" ht="20.25" customHeight="1">
      <c r="A26" s="11" t="s">
        <v>15</v>
      </c>
      <c r="B26" s="17" t="s">
        <v>107</v>
      </c>
      <c r="C26" s="17"/>
      <c r="D26" s="17"/>
    </row>
    <row r="27" spans="1:4" ht="18" customHeight="1">
      <c r="A27" s="11" t="s">
        <v>16</v>
      </c>
      <c r="B27" s="17" t="s">
        <v>113</v>
      </c>
      <c r="C27" s="17"/>
      <c r="D27" s="17"/>
    </row>
    <row r="28" spans="1:4" ht="15.75">
      <c r="A28" s="11" t="s">
        <v>2</v>
      </c>
      <c r="B28" s="17" t="s">
        <v>115</v>
      </c>
      <c r="C28" s="17"/>
      <c r="D28" s="17"/>
    </row>
    <row r="29" spans="1:4" ht="15.75">
      <c r="A29" s="11" t="s">
        <v>3</v>
      </c>
      <c r="B29" s="17" t="s">
        <v>114</v>
      </c>
      <c r="C29" s="17"/>
      <c r="D29" s="17"/>
    </row>
    <row r="30" spans="1:4" ht="19.5" customHeight="1">
      <c r="A30" s="27" t="s">
        <v>17</v>
      </c>
      <c r="B30" s="32" t="s">
        <v>102</v>
      </c>
      <c r="C30" s="33"/>
      <c r="D30" s="11" t="s">
        <v>103</v>
      </c>
    </row>
    <row r="31" spans="1:4" ht="30" customHeight="1">
      <c r="A31" s="28"/>
      <c r="B31" s="17" t="s">
        <v>25</v>
      </c>
      <c r="C31" s="17"/>
      <c r="D31" s="7" t="s">
        <v>26</v>
      </c>
    </row>
    <row r="32" spans="1:4" ht="19.5" customHeight="1">
      <c r="A32" s="28"/>
      <c r="B32" s="17" t="s">
        <v>21</v>
      </c>
      <c r="C32" s="17"/>
      <c r="D32" s="7" t="s">
        <v>19</v>
      </c>
    </row>
    <row r="33" spans="1:4" ht="15.75">
      <c r="A33" s="29"/>
      <c r="B33" s="17" t="s">
        <v>22</v>
      </c>
      <c r="C33" s="17"/>
      <c r="D33" s="7" t="s">
        <v>20</v>
      </c>
    </row>
    <row r="34" spans="1:4" ht="15.75">
      <c r="A34" s="26" t="s">
        <v>40</v>
      </c>
      <c r="B34" s="17" t="s">
        <v>41</v>
      </c>
      <c r="C34" s="17"/>
      <c r="D34" s="17"/>
    </row>
    <row r="35" spans="1:4" ht="15.75">
      <c r="A35" s="26"/>
      <c r="B35" s="17" t="s">
        <v>42</v>
      </c>
      <c r="C35" s="17"/>
      <c r="D35" s="17"/>
    </row>
    <row r="36" spans="1:4" ht="15.75">
      <c r="A36" s="26"/>
      <c r="B36" s="17" t="s">
        <v>43</v>
      </c>
      <c r="C36" s="17"/>
      <c r="D36" s="17"/>
    </row>
    <row r="37" spans="1:4" ht="15.75">
      <c r="A37" s="26"/>
      <c r="B37" s="17" t="s">
        <v>44</v>
      </c>
      <c r="C37" s="17"/>
      <c r="D37" s="17"/>
    </row>
    <row r="38" spans="1:4" ht="15.75">
      <c r="A38" s="26"/>
      <c r="B38" s="17" t="s">
        <v>45</v>
      </c>
      <c r="C38" s="17"/>
      <c r="D38" s="17"/>
    </row>
    <row r="39" spans="1:4" ht="15.75">
      <c r="A39" s="26"/>
      <c r="B39" s="17" t="s">
        <v>46</v>
      </c>
      <c r="C39" s="17"/>
      <c r="D39" s="17"/>
    </row>
    <row r="40" spans="1:4" ht="15.75">
      <c r="A40" s="26"/>
      <c r="B40" s="23" t="s">
        <v>93</v>
      </c>
      <c r="C40" s="24"/>
      <c r="D40" s="25"/>
    </row>
    <row r="41" spans="1:4" ht="15.75">
      <c r="A41" s="26"/>
      <c r="B41" s="17" t="s">
        <v>101</v>
      </c>
      <c r="C41" s="17"/>
      <c r="D41" s="17"/>
    </row>
    <row r="42" spans="1:4" ht="15.75">
      <c r="A42" s="26"/>
      <c r="B42" s="17" t="s">
        <v>109</v>
      </c>
      <c r="C42" s="17"/>
      <c r="D42" s="17"/>
    </row>
  </sheetData>
  <sheetProtection selectLockedCells="1" selectUnlockedCells="1"/>
  <mergeCells count="40">
    <mergeCell ref="B19:D19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32:C32"/>
    <mergeCell ref="B18:D18"/>
    <mergeCell ref="B20:D20"/>
    <mergeCell ref="B21:D21"/>
    <mergeCell ref="B22:D22"/>
    <mergeCell ref="B29:D29"/>
    <mergeCell ref="B31:C31"/>
    <mergeCell ref="B30:C30"/>
    <mergeCell ref="A23:A24"/>
    <mergeCell ref="C23:C24"/>
    <mergeCell ref="B34:D34"/>
    <mergeCell ref="B35:D35"/>
    <mergeCell ref="B36:D36"/>
    <mergeCell ref="B37:D37"/>
    <mergeCell ref="A30:A33"/>
    <mergeCell ref="B26:D26"/>
    <mergeCell ref="B27:D27"/>
    <mergeCell ref="B28:D28"/>
    <mergeCell ref="A15:A17"/>
    <mergeCell ref="A1:B1"/>
    <mergeCell ref="C1:D6"/>
    <mergeCell ref="B42:D42"/>
    <mergeCell ref="B39:D39"/>
    <mergeCell ref="B40:D40"/>
    <mergeCell ref="B41:D41"/>
    <mergeCell ref="A34:A42"/>
    <mergeCell ref="B33:C33"/>
    <mergeCell ref="B38:D38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GridLines="0" view="pageBreakPreview" zoomScale="85" zoomScaleSheetLayoutView="85" zoomScalePageLayoutView="0" workbookViewId="0" topLeftCell="A1">
      <selection activeCell="A17" sqref="A17:I20"/>
    </sheetView>
  </sheetViews>
  <sheetFormatPr defaultColWidth="9.7109375" defaultRowHeight="15"/>
  <cols>
    <col min="1" max="9" width="9.7109375" style="3" customWidth="1"/>
    <col min="10" max="16384" width="9.7109375" style="3" customWidth="1"/>
  </cols>
  <sheetData>
    <row r="1" spans="1:9" ht="20.25">
      <c r="A1" s="35" t="str">
        <f>UPPER("Office of the "&amp;Data!B26&amp;", "&amp;Data!B27)</f>
        <v>OFFICE OF THE HEAD MASTER, ZPSS CHANDRUGONDA</v>
      </c>
      <c r="B1" s="35"/>
      <c r="C1" s="35"/>
      <c r="D1" s="35"/>
      <c r="E1" s="35"/>
      <c r="F1" s="35"/>
      <c r="G1" s="35"/>
      <c r="H1" s="35"/>
      <c r="I1" s="35"/>
    </row>
    <row r="2" spans="1:9" ht="20.25">
      <c r="A2" s="35" t="str">
        <f>UPPER("District: "&amp;Data!B29)</f>
        <v>DISTRICT: KHAMMAM</v>
      </c>
      <c r="B2" s="35"/>
      <c r="C2" s="35"/>
      <c r="D2" s="35"/>
      <c r="E2" s="35"/>
      <c r="F2" s="35"/>
      <c r="G2" s="35"/>
      <c r="H2" s="35"/>
      <c r="I2" s="35"/>
    </row>
    <row r="3" spans="1:5" ht="16.5">
      <c r="A3" s="3" t="s">
        <v>27</v>
      </c>
      <c r="E3" s="3" t="s">
        <v>23</v>
      </c>
    </row>
    <row r="4" spans="1:5" ht="16.5">
      <c r="A4" s="3" t="str">
        <f>"The "&amp;Data!B26&amp;","</f>
        <v>The Head Master,</v>
      </c>
      <c r="E4" s="3" t="str">
        <f>IF(Data!B25&lt;25001,Data!B31,Data!D31)</f>
        <v>The District Educational Officer,</v>
      </c>
    </row>
    <row r="5" spans="1:5" ht="16.5">
      <c r="A5" s="3" t="str">
        <f>Data!B27&amp;","</f>
        <v>ZPSS CHANDRUGONDA,</v>
      </c>
      <c r="E5" s="3" t="str">
        <f>IF(Data!B25&lt;25001,Data!B32,Data!D32)</f>
        <v>Medak District,</v>
      </c>
    </row>
    <row r="6" spans="1:5" ht="16.5">
      <c r="A6" s="3" t="str">
        <f>"Disrtict "&amp;Data!B29&amp;"."</f>
        <v>Disrtict KHAMMAM.</v>
      </c>
      <c r="E6" s="3" t="str">
        <f>IF(Data!B25&lt;25001,Data!B33,Data!D33)</f>
        <v>HQ:Sangareddy.</v>
      </c>
    </row>
    <row r="7" ht="11.25" customHeight="1"/>
    <row r="8" spans="1:9" ht="16.5">
      <c r="A8" s="36" t="s">
        <v>28</v>
      </c>
      <c r="B8" s="36"/>
      <c r="C8" s="36"/>
      <c r="D8" s="36"/>
      <c r="E8" s="36"/>
      <c r="F8" s="36"/>
      <c r="G8" s="36"/>
      <c r="H8" s="36"/>
      <c r="I8" s="36"/>
    </row>
    <row r="9" ht="16.5">
      <c r="A9" s="3" t="s">
        <v>29</v>
      </c>
    </row>
    <row r="10" spans="2:9" ht="16.5">
      <c r="B10" s="3" t="s">
        <v>30</v>
      </c>
      <c r="C10" s="34" t="str">
        <f>"Medical Attendance - "&amp;Data!B18&amp;" Medical Reimbursement of Sri/Smt."&amp;IF(Data!B7=Data!B9,Data!B9,Data!B7&amp;", "&amp;Data!B8&amp;" of Sri/Smt."&amp;Data!B9)&amp;", "&amp;Data!B10&amp;", "&amp;Data!B11&amp;", Mandal:"&amp;Data!B12&amp;", Dist:"&amp;Data!B13&amp;" - Submission for sanction - regarding."</f>
        <v>Medical Attendance - Inpatient Medical Reimbursement of Sri/Smt.BHUKYA AKHILESWAR, self of Sri/Smt.BHUKYA RAM BABU, S.A(Bio), ZPSS CHANDRUGONDA, Mandal:CHANDRUGONDA, Dist:KHAMMAM - Submission for sanction - regarding.</v>
      </c>
      <c r="D10" s="34"/>
      <c r="E10" s="34"/>
      <c r="F10" s="34"/>
      <c r="G10" s="34"/>
      <c r="H10" s="34"/>
      <c r="I10" s="34"/>
    </row>
    <row r="11" spans="3:9" ht="16.5">
      <c r="C11" s="34"/>
      <c r="D11" s="34"/>
      <c r="E11" s="34"/>
      <c r="F11" s="34"/>
      <c r="G11" s="34"/>
      <c r="H11" s="34"/>
      <c r="I11" s="34"/>
    </row>
    <row r="12" spans="3:9" ht="51.75" customHeight="1">
      <c r="C12" s="34"/>
      <c r="D12" s="34"/>
      <c r="E12" s="34"/>
      <c r="F12" s="34"/>
      <c r="G12" s="34"/>
      <c r="H12" s="34"/>
      <c r="I12" s="34"/>
    </row>
    <row r="13" spans="2:3" ht="16.5">
      <c r="B13" s="3" t="s">
        <v>31</v>
      </c>
      <c r="C13" s="3" t="s">
        <v>32</v>
      </c>
    </row>
    <row r="14" ht="16.5">
      <c r="C14" s="3" t="s">
        <v>33</v>
      </c>
    </row>
    <row r="15" ht="16.5">
      <c r="C15" s="3" t="s">
        <v>34</v>
      </c>
    </row>
    <row r="16" ht="16.5">
      <c r="E16" s="5" t="s">
        <v>35</v>
      </c>
    </row>
    <row r="17" spans="1:9" ht="16.5">
      <c r="A17" s="34" t="str">
        <f>"                With reference to the subject cited above I submit here With the "&amp;Data!B18&amp;" Medical Reimbursement proposals of Sri/Smt."&amp;IF(Data!B7=Data!B9,Data!B9,Data!B7&amp;", "&amp;Data!B8&amp;" of Sri/Smt."&amp;Data!B9)&amp;", "&amp;Data!B10&amp;", "&amp;Data!B11&amp;", Mandal:"&amp;Data!B12&amp;", Dist:"&amp;Data!B13&amp;". He/She was under gone treatment for "&amp;Data!B20&amp;" at "&amp;Data!B21&amp;", "&amp;Data!B22&amp;", from:"&amp;Data!B24&amp;" to "&amp;Data!D24&amp;"."</f>
        <v>                With reference to the subject cited above I submit here With the Inpatient Medical Reimbursement proposals of Sri/Smt.BHUKYA AKHILESWAR, self of Sri/Smt.BHUKYA RAM BABU, S.A(Bio), ZPSS CHANDRUGONDA, Mandal:CHANDRUGONDA, Dist:KHAMMAM. He/She was under gone treatment for STENT at STANT RENAL, YASHODA HOSPITAL,MALAKPETA, HYDRABAD,500036, from:09/03/2011 to 12/03/2011.</v>
      </c>
      <c r="B17" s="34"/>
      <c r="C17" s="34"/>
      <c r="D17" s="34"/>
      <c r="E17" s="34"/>
      <c r="F17" s="34"/>
      <c r="G17" s="34"/>
      <c r="H17" s="34"/>
      <c r="I17" s="34"/>
    </row>
    <row r="18" spans="1:9" ht="16.5">
      <c r="A18" s="34"/>
      <c r="B18" s="34"/>
      <c r="C18" s="34"/>
      <c r="D18" s="34"/>
      <c r="E18" s="34"/>
      <c r="F18" s="34"/>
      <c r="G18" s="34"/>
      <c r="H18" s="34"/>
      <c r="I18" s="34"/>
    </row>
    <row r="19" spans="1:9" ht="16.5">
      <c r="A19" s="34"/>
      <c r="B19" s="34"/>
      <c r="C19" s="34"/>
      <c r="D19" s="34"/>
      <c r="E19" s="34"/>
      <c r="F19" s="34"/>
      <c r="G19" s="34"/>
      <c r="H19" s="34"/>
      <c r="I19" s="34"/>
    </row>
    <row r="20" spans="1:9" ht="81" customHeight="1">
      <c r="A20" s="34"/>
      <c r="B20" s="34"/>
      <c r="C20" s="34"/>
      <c r="D20" s="34"/>
      <c r="E20" s="34"/>
      <c r="F20" s="34"/>
      <c r="G20" s="34"/>
      <c r="H20" s="34"/>
      <c r="I20" s="34"/>
    </row>
    <row r="21" spans="1:9" ht="15.75" customHeight="1">
      <c r="A21" s="34" t="s">
        <v>36</v>
      </c>
      <c r="B21" s="34"/>
      <c r="C21" s="34"/>
      <c r="D21" s="34"/>
      <c r="E21" s="34"/>
      <c r="F21" s="34"/>
      <c r="G21" s="34"/>
      <c r="H21" s="34"/>
      <c r="I21" s="34"/>
    </row>
    <row r="22" spans="1:9" ht="16.5">
      <c r="A22" s="34"/>
      <c r="B22" s="34"/>
      <c r="C22" s="34"/>
      <c r="D22" s="34"/>
      <c r="E22" s="34"/>
      <c r="F22" s="34"/>
      <c r="G22" s="34"/>
      <c r="H22" s="34"/>
      <c r="I22" s="34"/>
    </row>
    <row r="23" spans="1:9" ht="24.75" customHeight="1">
      <c r="A23" s="34"/>
      <c r="B23" s="34"/>
      <c r="C23" s="34"/>
      <c r="D23" s="34"/>
      <c r="E23" s="34"/>
      <c r="F23" s="34"/>
      <c r="G23" s="34"/>
      <c r="H23" s="34"/>
      <c r="I23" s="34"/>
    </row>
    <row r="24" spans="1:9" ht="16.5">
      <c r="A24" s="34" t="s">
        <v>37</v>
      </c>
      <c r="B24" s="34"/>
      <c r="C24" s="34"/>
      <c r="D24" s="34"/>
      <c r="E24" s="34"/>
      <c r="F24" s="34"/>
      <c r="G24" s="34"/>
      <c r="H24" s="34"/>
      <c r="I24" s="34"/>
    </row>
    <row r="25" ht="16.5">
      <c r="G25" s="14" t="s">
        <v>38</v>
      </c>
    </row>
    <row r="26" ht="16.5">
      <c r="G26" s="14"/>
    </row>
    <row r="27" ht="16.5">
      <c r="G27" s="14"/>
    </row>
    <row r="28" ht="16.5">
      <c r="G28" s="14" t="str">
        <f>Data!B26</f>
        <v>Head Master</v>
      </c>
    </row>
    <row r="29" ht="16.5">
      <c r="G29" s="14" t="str">
        <f>Data!B27</f>
        <v>ZPSS CHANDRUGONDA</v>
      </c>
    </row>
    <row r="30" spans="1:7" ht="16.5">
      <c r="A30" s="3" t="s">
        <v>39</v>
      </c>
      <c r="G30" s="14"/>
    </row>
    <row r="31" ht="16.5">
      <c r="A31" s="3" t="str">
        <f>IF(Data!B34="","",Data!B34)</f>
        <v>1.Appendix-II</v>
      </c>
    </row>
    <row r="32" ht="16.5">
      <c r="A32" s="3" t="str">
        <f>IF(Data!B35="","",Data!B35)</f>
        <v>2.Checklist</v>
      </c>
    </row>
    <row r="33" ht="16.5">
      <c r="A33" s="3" t="str">
        <f>IF(Data!B36="","",Data!B36)</f>
        <v>3.Emergency certificate</v>
      </c>
    </row>
    <row r="34" ht="16.5">
      <c r="A34" s="3" t="str">
        <f>IF(Data!B37="","",Data!B37)</f>
        <v>4.Essentiality certificate</v>
      </c>
    </row>
    <row r="35" ht="16.5">
      <c r="A35" s="3" t="str">
        <f>IF(Data!B38="","",Data!B38)</f>
        <v>5.Discharge summary</v>
      </c>
    </row>
    <row r="36" ht="16.5">
      <c r="A36" s="3" t="str">
        <f>IF(Data!B39="","",Data!B39)</f>
        <v>6.Original Medical Bills</v>
      </c>
    </row>
    <row r="37" ht="16.5">
      <c r="A37" s="3" t="str">
        <f>IF(Data!B40="","",Data!B40)</f>
        <v>7.Non Drawn certificate</v>
      </c>
    </row>
    <row r="38" ht="16.5">
      <c r="A38" s="3" t="str">
        <f>IF(Data!B41="","",Data!B41)</f>
        <v>8.Spell of claim certificate</v>
      </c>
    </row>
    <row r="39" ht="16.5">
      <c r="A39" s="3" t="str">
        <f>IF(Data!B42="","",Data!B42)</f>
        <v>9.Dependant certificate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4:I24"/>
    <mergeCell ref="A1:I1"/>
    <mergeCell ref="A2:I2"/>
    <mergeCell ref="A8:I8"/>
    <mergeCell ref="C10:I12"/>
    <mergeCell ref="A17:I20"/>
    <mergeCell ref="A21:I23"/>
  </mergeCells>
  <printOptions/>
  <pageMargins left="0.7" right="0.7" top="0.75" bottom="0.75" header="0.3" footer="0.3"/>
  <pageSetup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GridLines="0" view="pageBreakPreview" zoomScaleSheetLayoutView="100" zoomScalePageLayoutView="0" workbookViewId="0" topLeftCell="C1">
      <selection activeCell="K8" sqref="K8"/>
    </sheetView>
  </sheetViews>
  <sheetFormatPr defaultColWidth="9.7109375" defaultRowHeight="15"/>
  <cols>
    <col min="1" max="9" width="9.7109375" style="3" customWidth="1"/>
    <col min="10" max="16384" width="9.7109375" style="3" customWidth="1"/>
  </cols>
  <sheetData>
    <row r="1" ht="16.5">
      <c r="G1" s="3" t="s">
        <v>91</v>
      </c>
    </row>
    <row r="2" ht="16.5">
      <c r="A2" s="3" t="s">
        <v>23</v>
      </c>
    </row>
    <row r="3" ht="16.5">
      <c r="A3" s="3" t="str">
        <f>"The "&amp;Data!B26&amp;","</f>
        <v>The Head Master,</v>
      </c>
    </row>
    <row r="4" ht="16.5">
      <c r="A4" s="3" t="str">
        <f>Data!B27&amp;","</f>
        <v>ZPSS CHANDRUGONDA,</v>
      </c>
    </row>
    <row r="5" ht="16.5">
      <c r="A5" s="3" t="str">
        <f>"Disrtict "&amp;Data!B29&amp;"."</f>
        <v>Disrtict KHAMMAM.</v>
      </c>
    </row>
    <row r="6" ht="9.75" customHeight="1"/>
    <row r="7" ht="16.5">
      <c r="A7" s="3" t="s">
        <v>29</v>
      </c>
    </row>
    <row r="8" spans="2:9" ht="16.5">
      <c r="B8" s="3" t="s">
        <v>30</v>
      </c>
      <c r="C8" s="34" t="str">
        <f>"Medical Attendance - "&amp;Data!B18&amp;" Medical Reimbursement of Sri/Smt."&amp;IF(Data!B7=Data!B9,Data!B9,Data!B7&amp;", "&amp;Data!B8&amp;" of Sri/Smt."&amp;Data!B9)&amp;", "&amp;Data!B10&amp;", "&amp;Data!B11&amp;", Mandal:"&amp;Data!B12&amp;", Dist:"&amp;Data!B13&amp;" - Submission for sanction - regarding."</f>
        <v>Medical Attendance - Inpatient Medical Reimbursement of Sri/Smt.BHUKYA AKHILESWAR, self of Sri/Smt.BHUKYA RAM BABU, S.A(Bio), ZPSS CHANDRUGONDA, Mandal:CHANDRUGONDA, Dist:KHAMMAM - Submission for sanction - regarding.</v>
      </c>
      <c r="D8" s="34"/>
      <c r="E8" s="34"/>
      <c r="F8" s="34"/>
      <c r="G8" s="34"/>
      <c r="H8" s="34"/>
      <c r="I8" s="34"/>
    </row>
    <row r="9" spans="3:9" ht="16.5">
      <c r="C9" s="34"/>
      <c r="D9" s="34"/>
      <c r="E9" s="34"/>
      <c r="F9" s="34"/>
      <c r="G9" s="34"/>
      <c r="H9" s="34"/>
      <c r="I9" s="34"/>
    </row>
    <row r="10" spans="3:9" ht="16.5">
      <c r="C10" s="34"/>
      <c r="D10" s="34"/>
      <c r="E10" s="34"/>
      <c r="F10" s="34"/>
      <c r="G10" s="34"/>
      <c r="H10" s="34"/>
      <c r="I10" s="34"/>
    </row>
    <row r="11" spans="3:9" ht="39.75" customHeight="1">
      <c r="C11" s="34"/>
      <c r="D11" s="34"/>
      <c r="E11" s="34"/>
      <c r="F11" s="34"/>
      <c r="G11" s="34"/>
      <c r="H11" s="34"/>
      <c r="I11" s="34"/>
    </row>
    <row r="12" spans="2:3" ht="16.5">
      <c r="B12" s="3" t="s">
        <v>31</v>
      </c>
      <c r="C12" s="3" t="s">
        <v>32</v>
      </c>
    </row>
    <row r="13" ht="16.5">
      <c r="C13" s="3" t="s">
        <v>33</v>
      </c>
    </row>
    <row r="14" ht="16.5">
      <c r="C14" s="3" t="s">
        <v>34</v>
      </c>
    </row>
    <row r="15" ht="16.5">
      <c r="E15" s="5" t="s">
        <v>35</v>
      </c>
    </row>
    <row r="16" spans="1:9" ht="16.5">
      <c r="A16" s="34" t="str">
        <f>"                With reference to the subject cited above I submit here With the "&amp;Data!B18&amp;" Medical Reimbursement proposals of Sri/Smt."&amp;IF(Data!B7=Data!B9,Data!B9,Data!B7&amp;", "&amp;Data!B8&amp;" of Sri/Smt."&amp;Data!B9)&amp;", "&amp;Data!B10&amp;", "&amp;Data!B11&amp;", Mandal:"&amp;Data!B12&amp;", Dist:"&amp;Data!B13&amp;". He/She was under gone treatment for "&amp;Data!B20&amp;" at "&amp;Data!B21&amp;", "&amp;Data!B22&amp;", from:"&amp;Data!B24&amp;" to "&amp;Data!D24&amp;"."</f>
        <v>                With reference to the subject cited above I submit here With the Inpatient Medical Reimbursement proposals of Sri/Smt.BHUKYA AKHILESWAR, self of Sri/Smt.BHUKYA RAM BABU, S.A(Bio), ZPSS CHANDRUGONDA, Mandal:CHANDRUGONDA, Dist:KHAMMAM. He/She was under gone treatment for STENT at STANT RENAL, YASHODA HOSPITAL,MALAKPETA, HYDRABAD,500036, from:09/03/2011 to 12/03/2011.</v>
      </c>
      <c r="B16" s="34"/>
      <c r="C16" s="34"/>
      <c r="D16" s="34"/>
      <c r="E16" s="34"/>
      <c r="F16" s="34"/>
      <c r="G16" s="34"/>
      <c r="H16" s="34"/>
      <c r="I16" s="34"/>
    </row>
    <row r="17" spans="1:9" ht="16.5">
      <c r="A17" s="34"/>
      <c r="B17" s="34"/>
      <c r="C17" s="34"/>
      <c r="D17" s="34"/>
      <c r="E17" s="34"/>
      <c r="F17" s="34"/>
      <c r="G17" s="34"/>
      <c r="H17" s="34"/>
      <c r="I17" s="34"/>
    </row>
    <row r="18" spans="1:9" ht="16.5">
      <c r="A18" s="34"/>
      <c r="B18" s="34"/>
      <c r="C18" s="34"/>
      <c r="D18" s="34"/>
      <c r="E18" s="34"/>
      <c r="F18" s="34"/>
      <c r="G18" s="34"/>
      <c r="H18" s="34"/>
      <c r="I18" s="34"/>
    </row>
    <row r="19" spans="1:9" ht="87" customHeight="1">
      <c r="A19" s="34"/>
      <c r="B19" s="34"/>
      <c r="C19" s="34"/>
      <c r="D19" s="34"/>
      <c r="E19" s="34"/>
      <c r="F19" s="34"/>
      <c r="G19" s="34"/>
      <c r="H19" s="34"/>
      <c r="I19" s="34"/>
    </row>
    <row r="20" spans="1:9" ht="16.5">
      <c r="A20" s="34" t="str">
        <f>"             I submit herewith the original bills, necessary documents for reimbursement of medical expenses of above treatment. Kindly forward the bills to "&amp;'Covering Lr'!E4&amp;" "&amp;'Covering Lr'!E5&amp;" for sanction."</f>
        <v>             I submit herewith the original bills, necessary documents for reimbursement of medical expenses of above treatment. Kindly forward the bills to The District Educational Officer, Medak District, for sanction.</v>
      </c>
      <c r="B20" s="34"/>
      <c r="C20" s="34"/>
      <c r="D20" s="34"/>
      <c r="E20" s="34"/>
      <c r="F20" s="34"/>
      <c r="G20" s="34"/>
      <c r="H20" s="34"/>
      <c r="I20" s="34"/>
    </row>
    <row r="21" spans="1:9" ht="16.5">
      <c r="A21" s="34"/>
      <c r="B21" s="34"/>
      <c r="C21" s="34"/>
      <c r="D21" s="34"/>
      <c r="E21" s="34"/>
      <c r="F21" s="34"/>
      <c r="G21" s="34"/>
      <c r="H21" s="34"/>
      <c r="I21" s="34"/>
    </row>
    <row r="22" spans="1:9" ht="21" customHeight="1">
      <c r="A22" s="34"/>
      <c r="B22" s="34"/>
      <c r="C22" s="34"/>
      <c r="D22" s="34"/>
      <c r="E22" s="34"/>
      <c r="F22" s="34"/>
      <c r="G22" s="34"/>
      <c r="H22" s="34"/>
      <c r="I22" s="34"/>
    </row>
    <row r="23" spans="1:9" ht="16.5">
      <c r="A23" s="34" t="s">
        <v>37</v>
      </c>
      <c r="B23" s="34"/>
      <c r="C23" s="34"/>
      <c r="D23" s="34"/>
      <c r="E23" s="34"/>
      <c r="F23" s="34"/>
      <c r="G23" s="34"/>
      <c r="H23" s="34"/>
      <c r="I23" s="34"/>
    </row>
    <row r="24" ht="16.5">
      <c r="G24" s="14" t="s">
        <v>38</v>
      </c>
    </row>
    <row r="25" ht="16.5">
      <c r="G25" s="14"/>
    </row>
    <row r="26" ht="16.5">
      <c r="G26" s="14"/>
    </row>
    <row r="27" ht="16.5">
      <c r="G27" s="14"/>
    </row>
    <row r="28" ht="16.5">
      <c r="G28" s="14" t="str">
        <f>"( "&amp;Data!B9&amp;" )"</f>
        <v>( BHUKYA RAM BABU )</v>
      </c>
    </row>
    <row r="29" ht="16.5">
      <c r="H29" s="14" t="str">
        <f>Data!B10</f>
        <v>S.A(Bio)</v>
      </c>
    </row>
    <row r="30" spans="1:7" ht="16.5">
      <c r="A30" s="3" t="s">
        <v>39</v>
      </c>
      <c r="G30" s="14" t="str">
        <f>Data!B11</f>
        <v>ZPSS CHANDRUGONDA</v>
      </c>
    </row>
    <row r="31" spans="1:7" ht="16.5">
      <c r="A31" s="3" t="str">
        <f>Data!B34</f>
        <v>1.Appendix-II</v>
      </c>
      <c r="G31" s="14" t="str">
        <f>"Mandal:"&amp;Data!B12</f>
        <v>Mandal:CHANDRUGONDA</v>
      </c>
    </row>
    <row r="32" ht="16.5">
      <c r="A32" s="3" t="str">
        <f>Data!B35</f>
        <v>2.Checklist</v>
      </c>
    </row>
    <row r="33" ht="16.5">
      <c r="A33" s="3" t="str">
        <f>Data!B36</f>
        <v>3.Emergency certificate</v>
      </c>
    </row>
    <row r="34" ht="16.5">
      <c r="A34" s="3" t="str">
        <f>Data!B37</f>
        <v>4.Essentiality certificate</v>
      </c>
    </row>
    <row r="35" ht="16.5">
      <c r="A35" s="3" t="str">
        <f>Data!B38</f>
        <v>5.Discharge summary</v>
      </c>
    </row>
    <row r="36" ht="16.5">
      <c r="A36" s="3" t="str">
        <f>Data!B39</f>
        <v>6.Original Medical Bills</v>
      </c>
    </row>
    <row r="37" ht="16.5">
      <c r="A37" s="3" t="str">
        <f>Data!B40</f>
        <v>7.Non Drawn certificate</v>
      </c>
    </row>
    <row r="38" ht="16.5">
      <c r="A38" s="3" t="str">
        <f>Data!B41</f>
        <v>8.Spell of claim certificate</v>
      </c>
    </row>
    <row r="39" ht="16.5">
      <c r="A39" s="3" t="str">
        <f>Data!B42</f>
        <v>9.Dependant certificate</v>
      </c>
    </row>
  </sheetData>
  <sheetProtection password="C71F" sheet="1" objects="1" scenarios="1"/>
  <mergeCells count="4">
    <mergeCell ref="C8:I11"/>
    <mergeCell ref="A16:I19"/>
    <mergeCell ref="A20:I22"/>
    <mergeCell ref="A23:I23"/>
  </mergeCells>
  <printOptions/>
  <pageMargins left="0.7" right="0.7" top="0.75" bottom="0.75" header="0.3" footer="0.3"/>
  <pageSetup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showGridLines="0" view="pageBreakPreview" zoomScaleSheetLayoutView="100" zoomScalePageLayoutView="0" workbookViewId="0" topLeftCell="A1">
      <selection activeCell="F3" sqref="F3:I3"/>
    </sheetView>
  </sheetViews>
  <sheetFormatPr defaultColWidth="9.7109375" defaultRowHeight="15"/>
  <cols>
    <col min="1" max="9" width="9.7109375" style="3" customWidth="1"/>
    <col min="10" max="16384" width="9.7109375" style="3" customWidth="1"/>
  </cols>
  <sheetData>
    <row r="1" spans="1:9" ht="38.25" customHeight="1">
      <c r="A1" s="53" t="s">
        <v>47</v>
      </c>
      <c r="B1" s="53"/>
      <c r="C1" s="53"/>
      <c r="D1" s="53"/>
      <c r="E1" s="53"/>
      <c r="F1" s="53"/>
      <c r="G1" s="53"/>
      <c r="H1" s="53"/>
      <c r="I1" s="53"/>
    </row>
    <row r="2" spans="1:9" ht="49.5" customHeight="1">
      <c r="A2" s="4">
        <v>1</v>
      </c>
      <c r="B2" s="37" t="s">
        <v>48</v>
      </c>
      <c r="C2" s="38"/>
      <c r="D2" s="38"/>
      <c r="E2" s="39"/>
      <c r="F2" s="43" t="str">
        <f>" "&amp;Data!B9&amp;", "&amp;Data!B10&amp;", "&amp;Data!B11&amp;", "&amp;Data!A12&amp;": "&amp;Data!B12&amp;", "&amp;Data!A13&amp;":"&amp;Data!B13</f>
        <v> BHUKYA RAM BABU, S.A(Bio), ZPSS CHANDRUGONDA, MANDAL: CHANDRUGONDA, DISTRICT:KHAMMAM</v>
      </c>
      <c r="G2" s="51"/>
      <c r="H2" s="51"/>
      <c r="I2" s="52"/>
    </row>
    <row r="3" spans="1:9" ht="35.25" customHeight="1">
      <c r="A3" s="4">
        <v>2</v>
      </c>
      <c r="B3" s="37" t="s">
        <v>49</v>
      </c>
      <c r="C3" s="38"/>
      <c r="D3" s="38"/>
      <c r="E3" s="39"/>
      <c r="F3" s="40" t="str">
        <f>""&amp;Data!B7&amp;",          "&amp;Data!B8</f>
        <v>BHUKYA AKHILESWAR,          self</v>
      </c>
      <c r="G3" s="41"/>
      <c r="H3" s="41"/>
      <c r="I3" s="42"/>
    </row>
    <row r="4" spans="1:9" ht="66" customHeight="1">
      <c r="A4" s="4">
        <v>3</v>
      </c>
      <c r="B4" s="37" t="s">
        <v>50</v>
      </c>
      <c r="C4" s="38"/>
      <c r="D4" s="38"/>
      <c r="E4" s="39"/>
      <c r="F4" s="43" t="str">
        <f>Data!B20</f>
        <v>STENT</v>
      </c>
      <c r="G4" s="51"/>
      <c r="H4" s="51"/>
      <c r="I4" s="52"/>
    </row>
    <row r="5" spans="1:9" ht="63.75" customHeight="1">
      <c r="A5" s="4">
        <v>4</v>
      </c>
      <c r="B5" s="37" t="s">
        <v>51</v>
      </c>
      <c r="C5" s="38"/>
      <c r="D5" s="38"/>
      <c r="E5" s="39"/>
      <c r="F5" s="46" t="s">
        <v>65</v>
      </c>
      <c r="G5" s="49"/>
      <c r="H5" s="49"/>
      <c r="I5" s="50"/>
    </row>
    <row r="6" spans="1:9" ht="63" customHeight="1">
      <c r="A6" s="4">
        <v>5</v>
      </c>
      <c r="B6" s="37" t="s">
        <v>52</v>
      </c>
      <c r="C6" s="38"/>
      <c r="D6" s="38"/>
      <c r="E6" s="39"/>
      <c r="F6" s="46" t="s">
        <v>66</v>
      </c>
      <c r="G6" s="49"/>
      <c r="H6" s="49"/>
      <c r="I6" s="50"/>
    </row>
    <row r="7" spans="1:9" ht="47.25" customHeight="1">
      <c r="A7" s="4">
        <v>6</v>
      </c>
      <c r="B7" s="37" t="s">
        <v>53</v>
      </c>
      <c r="C7" s="38"/>
      <c r="D7" s="38"/>
      <c r="E7" s="39"/>
      <c r="F7" s="46" t="s">
        <v>65</v>
      </c>
      <c r="G7" s="49"/>
      <c r="H7" s="49"/>
      <c r="I7" s="50"/>
    </row>
    <row r="8" spans="1:9" ht="48.75" customHeight="1">
      <c r="A8" s="4">
        <v>7</v>
      </c>
      <c r="B8" s="37" t="s">
        <v>54</v>
      </c>
      <c r="C8" s="38"/>
      <c r="D8" s="38"/>
      <c r="E8" s="39"/>
      <c r="F8" s="40" t="s">
        <v>55</v>
      </c>
      <c r="G8" s="41"/>
      <c r="H8" s="41"/>
      <c r="I8" s="42"/>
    </row>
    <row r="9" spans="1:9" ht="79.5" customHeight="1">
      <c r="A9" s="4">
        <v>8</v>
      </c>
      <c r="B9" s="37" t="s">
        <v>56</v>
      </c>
      <c r="C9" s="38"/>
      <c r="D9" s="38"/>
      <c r="E9" s="39"/>
      <c r="F9" s="40" t="s">
        <v>57</v>
      </c>
      <c r="G9" s="41"/>
      <c r="H9" s="41"/>
      <c r="I9" s="42"/>
    </row>
    <row r="10" spans="1:9" ht="45.75" customHeight="1">
      <c r="A10" s="4">
        <v>9</v>
      </c>
      <c r="B10" s="37" t="s">
        <v>58</v>
      </c>
      <c r="C10" s="38"/>
      <c r="D10" s="38"/>
      <c r="E10" s="39"/>
      <c r="F10" s="40" t="s">
        <v>59</v>
      </c>
      <c r="G10" s="41"/>
      <c r="H10" s="41"/>
      <c r="I10" s="42"/>
    </row>
    <row r="11" spans="1:9" ht="64.5" customHeight="1">
      <c r="A11" s="4">
        <v>10</v>
      </c>
      <c r="B11" s="37" t="s">
        <v>60</v>
      </c>
      <c r="C11" s="38"/>
      <c r="D11" s="38"/>
      <c r="E11" s="39"/>
      <c r="F11" s="46" t="s">
        <v>66</v>
      </c>
      <c r="G11" s="47"/>
      <c r="H11" s="47"/>
      <c r="I11" s="48"/>
    </row>
    <row r="12" spans="1:9" ht="30.75" customHeight="1">
      <c r="A12" s="4">
        <v>11</v>
      </c>
      <c r="B12" s="37" t="s">
        <v>61</v>
      </c>
      <c r="C12" s="38"/>
      <c r="D12" s="38"/>
      <c r="E12" s="39"/>
      <c r="F12" s="46" t="str">
        <f>"Rs."&amp;Data!B25&amp;"/-"</f>
        <v>Rs.19820/-</v>
      </c>
      <c r="G12" s="47"/>
      <c r="H12" s="47"/>
      <c r="I12" s="48"/>
    </row>
    <row r="13" spans="1:9" ht="31.5" customHeight="1">
      <c r="A13" s="4">
        <v>12</v>
      </c>
      <c r="B13" s="37" t="s">
        <v>62</v>
      </c>
      <c r="C13" s="38"/>
      <c r="D13" s="38"/>
      <c r="E13" s="39"/>
      <c r="F13" s="46" t="s">
        <v>65</v>
      </c>
      <c r="G13" s="47"/>
      <c r="H13" s="47"/>
      <c r="I13" s="48"/>
    </row>
    <row r="14" spans="1:9" ht="15.75" customHeight="1">
      <c r="A14" s="4">
        <v>13</v>
      </c>
      <c r="B14" s="37" t="s">
        <v>63</v>
      </c>
      <c r="C14" s="38"/>
      <c r="D14" s="38"/>
      <c r="E14" s="39"/>
      <c r="F14" s="43" t="s">
        <v>64</v>
      </c>
      <c r="G14" s="44"/>
      <c r="H14" s="44"/>
      <c r="I14" s="45"/>
    </row>
    <row r="16" ht="16.5">
      <c r="A16" s="14"/>
    </row>
    <row r="17" ht="16.5">
      <c r="G17" s="14" t="str">
        <f>Data!B26</f>
        <v>Head Master</v>
      </c>
    </row>
    <row r="18" ht="16.5">
      <c r="G18" s="14" t="str">
        <f>Data!B27</f>
        <v>ZPSS CHANDRUGONDA</v>
      </c>
    </row>
  </sheetData>
  <sheetProtection password="C71F" sheet="1" objects="1" scenarios="1"/>
  <mergeCells count="27">
    <mergeCell ref="A1:I1"/>
    <mergeCell ref="B2:E2"/>
    <mergeCell ref="F2:I2"/>
    <mergeCell ref="B3:E3"/>
    <mergeCell ref="F3:I3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4:E14"/>
    <mergeCell ref="F14:I14"/>
    <mergeCell ref="B11:E11"/>
    <mergeCell ref="F11:I11"/>
    <mergeCell ref="B12:E12"/>
    <mergeCell ref="F12:I12"/>
    <mergeCell ref="B13:E13"/>
    <mergeCell ref="F13:I13"/>
  </mergeCells>
  <printOptions/>
  <pageMargins left="0.7" right="0.7" top="0.75" bottom="0.75" header="0.3" footer="0.3"/>
  <pageSetup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showGridLines="0" view="pageBreakPreview" zoomScale="115" zoomScaleSheetLayoutView="115" zoomScalePageLayoutView="0" workbookViewId="0" topLeftCell="C4">
      <selection activeCell="F8" sqref="F8:I8"/>
    </sheetView>
  </sheetViews>
  <sheetFormatPr defaultColWidth="9.7109375" defaultRowHeight="15"/>
  <cols>
    <col min="1" max="9" width="9.7109375" style="3" customWidth="1"/>
    <col min="10" max="16384" width="9.7109375" style="3" customWidth="1"/>
  </cols>
  <sheetData>
    <row r="1" spans="1:9" ht="20.25">
      <c r="A1" s="61" t="s">
        <v>67</v>
      </c>
      <c r="B1" s="61"/>
      <c r="C1" s="61"/>
      <c r="D1" s="61"/>
      <c r="E1" s="61"/>
      <c r="F1" s="61"/>
      <c r="G1" s="61"/>
      <c r="H1" s="61"/>
      <c r="I1" s="61"/>
    </row>
    <row r="2" spans="1:9" ht="16.5">
      <c r="A2" s="62" t="s">
        <v>68</v>
      </c>
      <c r="B2" s="62"/>
      <c r="C2" s="62"/>
      <c r="D2" s="62"/>
      <c r="E2" s="62"/>
      <c r="F2" s="62"/>
      <c r="G2" s="62"/>
      <c r="H2" s="62"/>
      <c r="I2" s="62"/>
    </row>
    <row r="3" spans="1:9" ht="16.5">
      <c r="A3" s="62" t="s">
        <v>69</v>
      </c>
      <c r="B3" s="62"/>
      <c r="C3" s="62"/>
      <c r="D3" s="62"/>
      <c r="E3" s="62"/>
      <c r="F3" s="62"/>
      <c r="G3" s="62"/>
      <c r="H3" s="62"/>
      <c r="I3" s="62"/>
    </row>
    <row r="5" spans="1:9" ht="35.25" customHeight="1">
      <c r="A5" s="14">
        <v>1</v>
      </c>
      <c r="B5" s="58" t="s">
        <v>70</v>
      </c>
      <c r="C5" s="58"/>
      <c r="D5" s="58"/>
      <c r="F5" s="56" t="str">
        <f>" "&amp;Data!B9&amp;", "&amp;Data!B10&amp;", "</f>
        <v> BHUKYA RAM BABU, S.A(Bio), </v>
      </c>
      <c r="G5" s="56"/>
      <c r="H5" s="56"/>
      <c r="I5" s="56"/>
    </row>
    <row r="6" spans="1:9" ht="33.75" customHeight="1">
      <c r="A6" s="14">
        <v>2</v>
      </c>
      <c r="B6" s="60" t="s">
        <v>71</v>
      </c>
      <c r="C6" s="60"/>
      <c r="D6" s="60"/>
      <c r="F6" s="56" t="str">
        <f>" "&amp;Data!B11&amp;", "&amp;Data!A12&amp;": "&amp;Data!B12&amp;", "&amp;Data!A13&amp;":"&amp;Data!B13</f>
        <v> ZPSS CHANDRUGONDA, MANDAL: CHANDRUGONDA, DISTRICT:KHAMMAM</v>
      </c>
      <c r="G6" s="56"/>
      <c r="H6" s="56"/>
      <c r="I6" s="56"/>
    </row>
    <row r="7" spans="1:9" ht="50.25" customHeight="1">
      <c r="A7" s="14">
        <v>3</v>
      </c>
      <c r="B7" s="58" t="s">
        <v>79</v>
      </c>
      <c r="C7" s="58"/>
      <c r="D7" s="58"/>
      <c r="E7" s="58"/>
      <c r="F7" s="56" t="str">
        <f>Data!B14</f>
        <v>14860-39540/15700</v>
      </c>
      <c r="G7" s="56"/>
      <c r="H7" s="56"/>
      <c r="I7" s="56"/>
    </row>
    <row r="8" spans="1:9" ht="34.5" customHeight="1">
      <c r="A8" s="14">
        <v>4</v>
      </c>
      <c r="B8" s="3" t="s">
        <v>72</v>
      </c>
      <c r="F8" s="56" t="str">
        <f>" "&amp;Data!B11&amp;", "&amp;Data!A12&amp;": "&amp;Data!B12&amp;", "&amp;Data!A13&amp;":"&amp;Data!B13</f>
        <v> ZPSS CHANDRUGONDA, MANDAL: CHANDRUGONDA, DISTRICT:KHAMMAM</v>
      </c>
      <c r="G8" s="56"/>
      <c r="H8" s="56"/>
      <c r="I8" s="56"/>
    </row>
    <row r="9" spans="1:9" ht="15.75" customHeight="1">
      <c r="A9" s="14">
        <v>5</v>
      </c>
      <c r="B9" s="58" t="s">
        <v>84</v>
      </c>
      <c r="C9" s="58"/>
      <c r="D9" s="58"/>
      <c r="E9" s="58"/>
      <c r="F9" s="56" t="str">
        <f>""&amp;Data!B15</f>
        <v>H.NO:4-3-35</v>
      </c>
      <c r="G9" s="56"/>
      <c r="H9" s="56"/>
      <c r="I9" s="56"/>
    </row>
    <row r="10" spans="1:9" ht="16.5">
      <c r="A10" s="14"/>
      <c r="B10" s="58"/>
      <c r="C10" s="58"/>
      <c r="D10" s="58"/>
      <c r="E10" s="58"/>
      <c r="F10" s="56" t="str">
        <f>""&amp;Data!B16</f>
        <v>B. RAMBABU C/O PAPA, BABU CAMP, KOTHAGUDEMA,</v>
      </c>
      <c r="G10" s="56"/>
      <c r="H10" s="56"/>
      <c r="I10" s="56"/>
    </row>
    <row r="11" spans="1:9" ht="16.5">
      <c r="A11" s="14"/>
      <c r="B11" s="58"/>
      <c r="C11" s="58"/>
      <c r="D11" s="58"/>
      <c r="E11" s="58"/>
      <c r="F11" s="56" t="str">
        <f>""&amp;Data!B17</f>
        <v>KHAMMAM</v>
      </c>
      <c r="G11" s="56"/>
      <c r="H11" s="56"/>
      <c r="I11" s="56"/>
    </row>
    <row r="12" spans="1:9" ht="34.5" customHeight="1">
      <c r="A12" s="14">
        <v>6</v>
      </c>
      <c r="B12" s="58" t="s">
        <v>85</v>
      </c>
      <c r="C12" s="58"/>
      <c r="D12" s="58"/>
      <c r="E12" s="58"/>
      <c r="F12" s="56" t="str">
        <f>""&amp;Data!B7&amp;",   "&amp;Data!B8</f>
        <v>BHUKYA AKHILESWAR,   self</v>
      </c>
      <c r="G12" s="56"/>
      <c r="H12" s="56"/>
      <c r="I12" s="56"/>
    </row>
    <row r="13" spans="1:9" ht="16.5">
      <c r="A13" s="14">
        <v>7</v>
      </c>
      <c r="B13" s="3" t="s">
        <v>73</v>
      </c>
      <c r="F13" s="56" t="s">
        <v>108</v>
      </c>
      <c r="G13" s="56"/>
      <c r="H13" s="56"/>
      <c r="I13" s="56"/>
    </row>
    <row r="14" spans="1:9" ht="16.5">
      <c r="A14" s="14"/>
      <c r="F14" s="56"/>
      <c r="G14" s="56"/>
      <c r="H14" s="56"/>
      <c r="I14" s="56"/>
    </row>
    <row r="15" spans="1:9" ht="16.5" customHeight="1">
      <c r="A15" s="14">
        <v>8</v>
      </c>
      <c r="B15" s="3" t="s">
        <v>74</v>
      </c>
      <c r="F15" s="59" t="str">
        <f>Data!B20</f>
        <v>STENT</v>
      </c>
      <c r="G15" s="59"/>
      <c r="H15" s="59"/>
      <c r="I15" s="59"/>
    </row>
    <row r="16" spans="1:9" ht="16.5">
      <c r="A16" s="14"/>
      <c r="F16" s="59"/>
      <c r="G16" s="59"/>
      <c r="H16" s="59"/>
      <c r="I16" s="59"/>
    </row>
    <row r="17" spans="1:9" ht="16.5">
      <c r="A17" s="14"/>
      <c r="F17" s="59"/>
      <c r="G17" s="59"/>
      <c r="H17" s="59"/>
      <c r="I17" s="59"/>
    </row>
    <row r="18" spans="1:9" ht="16.5">
      <c r="A18" s="14"/>
      <c r="F18" s="56" t="str">
        <f>"from:"&amp;Data!B24&amp;" to "&amp;Data!D24</f>
        <v>from:09/03/2011 to 12/03/2011</v>
      </c>
      <c r="G18" s="56"/>
      <c r="H18" s="56"/>
      <c r="I18" s="56"/>
    </row>
    <row r="19" spans="1:9" ht="69.75" customHeight="1">
      <c r="A19" s="14">
        <v>9</v>
      </c>
      <c r="B19" s="57" t="s">
        <v>86</v>
      </c>
      <c r="C19" s="57"/>
      <c r="D19" s="57"/>
      <c r="E19" s="57"/>
      <c r="F19" s="56" t="s">
        <v>87</v>
      </c>
      <c r="G19" s="56"/>
      <c r="H19" s="56"/>
      <c r="I19" s="56"/>
    </row>
    <row r="20" spans="1:9" ht="16.5">
      <c r="A20" s="14">
        <v>10</v>
      </c>
      <c r="B20" s="3" t="s">
        <v>75</v>
      </c>
      <c r="F20" s="56" t="str">
        <f>"Rs."&amp;Data!B25&amp;"/-"</f>
        <v>Rs.19820/-</v>
      </c>
      <c r="G20" s="56"/>
      <c r="H20" s="56"/>
      <c r="I20" s="56"/>
    </row>
    <row r="21" spans="1:9" ht="16.5">
      <c r="A21" s="14"/>
      <c r="F21" s="56"/>
      <c r="G21" s="56"/>
      <c r="H21" s="56"/>
      <c r="I21" s="56"/>
    </row>
    <row r="22" spans="1:9" ht="16.5">
      <c r="A22" s="14">
        <v>11</v>
      </c>
      <c r="B22" s="3" t="s">
        <v>76</v>
      </c>
      <c r="F22" s="56" t="s">
        <v>88</v>
      </c>
      <c r="G22" s="56"/>
      <c r="H22" s="56"/>
      <c r="I22" s="56"/>
    </row>
    <row r="23" spans="1:9" ht="16.5">
      <c r="A23" s="14"/>
      <c r="F23" s="13"/>
      <c r="G23" s="13"/>
      <c r="H23" s="13"/>
      <c r="I23" s="13"/>
    </row>
    <row r="24" spans="1:9" ht="18.75">
      <c r="A24" s="55" t="s">
        <v>105</v>
      </c>
      <c r="B24" s="55"/>
      <c r="C24" s="55"/>
      <c r="D24" s="55"/>
      <c r="E24" s="55"/>
      <c r="F24" s="55"/>
      <c r="G24" s="55"/>
      <c r="H24" s="55"/>
      <c r="I24" s="55"/>
    </row>
    <row r="25" spans="1:9" ht="83.25" customHeight="1">
      <c r="A25" s="54" t="s">
        <v>106</v>
      </c>
      <c r="B25" s="54"/>
      <c r="C25" s="54"/>
      <c r="D25" s="54"/>
      <c r="E25" s="54"/>
      <c r="F25" s="54"/>
      <c r="G25" s="54"/>
      <c r="H25" s="54"/>
      <c r="I25" s="54"/>
    </row>
    <row r="28" ht="16.5">
      <c r="G28" s="14" t="s">
        <v>77</v>
      </c>
    </row>
    <row r="29" ht="16.5">
      <c r="G29" s="14" t="s">
        <v>78</v>
      </c>
    </row>
    <row r="30" ht="16.5">
      <c r="A30" s="14"/>
    </row>
    <row r="31" ht="16.5">
      <c r="B31" s="14" t="str">
        <f>Data!B26</f>
        <v>Head Master</v>
      </c>
    </row>
    <row r="32" ht="16.5">
      <c r="B32" s="14" t="str">
        <f>Data!B27</f>
        <v>ZPSS CHANDRUGONDA</v>
      </c>
    </row>
  </sheetData>
  <sheetProtection password="C71F" sheet="1"/>
  <mergeCells count="27">
    <mergeCell ref="A1:I1"/>
    <mergeCell ref="A2:I2"/>
    <mergeCell ref="A3:I3"/>
    <mergeCell ref="B5:D5"/>
    <mergeCell ref="F5:I5"/>
    <mergeCell ref="F8:I8"/>
    <mergeCell ref="B9:E11"/>
    <mergeCell ref="F9:I9"/>
    <mergeCell ref="F10:I10"/>
    <mergeCell ref="F11:I11"/>
    <mergeCell ref="B6:D6"/>
    <mergeCell ref="F6:I6"/>
    <mergeCell ref="B7:E7"/>
    <mergeCell ref="F7:I7"/>
    <mergeCell ref="B12:E12"/>
    <mergeCell ref="F12:I12"/>
    <mergeCell ref="F21:I21"/>
    <mergeCell ref="F22:I22"/>
    <mergeCell ref="F15:I17"/>
    <mergeCell ref="A25:I25"/>
    <mergeCell ref="A24:I24"/>
    <mergeCell ref="F13:I13"/>
    <mergeCell ref="F14:I14"/>
    <mergeCell ref="F18:I18"/>
    <mergeCell ref="B19:E19"/>
    <mergeCell ref="F19:I19"/>
    <mergeCell ref="F20:I20"/>
  </mergeCells>
  <printOptions/>
  <pageMargins left="0.7" right="0.7" top="0.75" bottom="0.75" header="0.3" footer="0.3"/>
  <pageSetup horizontalDpi="300" verticalDpi="3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22"/>
  <sheetViews>
    <sheetView showGridLines="0" view="pageBreakPreview" zoomScaleSheetLayoutView="100" zoomScalePageLayoutView="0" workbookViewId="0" topLeftCell="C1">
      <selection activeCell="D2" sqref="D2"/>
    </sheetView>
  </sheetViews>
  <sheetFormatPr defaultColWidth="9.7109375" defaultRowHeight="15"/>
  <cols>
    <col min="1" max="9" width="9.7109375" style="3" customWidth="1"/>
    <col min="10" max="16384" width="9.7109375" style="3" customWidth="1"/>
  </cols>
  <sheetData>
    <row r="5" spans="1:9" ht="22.5">
      <c r="A5" s="63" t="s">
        <v>80</v>
      </c>
      <c r="B5" s="63"/>
      <c r="C5" s="63"/>
      <c r="D5" s="63"/>
      <c r="E5" s="63"/>
      <c r="F5" s="63"/>
      <c r="G5" s="63"/>
      <c r="H5" s="63"/>
      <c r="I5" s="63"/>
    </row>
    <row r="6" spans="1:9" ht="169.5" customHeight="1">
      <c r="A6" s="54" t="str">
        <f>"                 This is to certify that the amount claimed towards Medical Reimbursement for the treatment of "&amp;Data!B20&amp;"  at "&amp;Data!B21&amp;", "&amp;Data!B22&amp;" from:"&amp;Data!B24&amp;" to "&amp;Data!D24&amp;" in respect of  Sri/Smt."&amp;IF(Data!B7=Data!B9,Data!B9,Data!B7&amp;", "&amp;Data!B8&amp;" of Sri/Smt."&amp;Data!B9)&amp;", "&amp;Data!B10&amp;", "&amp;Data!B11&amp;", Mandal:"&amp;Data!B12&amp;", Dist:"&amp;Data!B13&amp;" for Rs."&amp;Data!B25&amp;"/- (Rupees "&amp;Data!D25&amp;" only) is the first time and not claimed previously."</f>
        <v>                 This is to certify that the amount claimed towards Medical Reimbursement for the treatment of STENT  at STANT RENAL, YASHODA HOSPITAL,MALAKPETA, HYDRABAD,500036 from:09/03/2011 to 12/03/2011 in respect of  Sri/Smt.BHUKYA AKHILESWAR, self of Sri/Smt.BHUKYA RAM BABU, S.A(Bio), ZPSS CHANDRUGONDA, Mandal:CHANDRUGONDA, Dist:KHAMMAM for Rs.19820/- (Rupees Nineteen thousand eight hundred and twenty rupees only. only) is the first time and not claimed previously.</v>
      </c>
      <c r="B6" s="54"/>
      <c r="C6" s="54"/>
      <c r="D6" s="54"/>
      <c r="E6" s="54"/>
      <c r="F6" s="54"/>
      <c r="G6" s="54"/>
      <c r="H6" s="54"/>
      <c r="I6" s="54"/>
    </row>
    <row r="8" ht="16.5">
      <c r="A8" s="3" t="str">
        <f>"Place:"&amp;Data!B12</f>
        <v>Place:CHANDRUGONDA</v>
      </c>
    </row>
    <row r="9" spans="1:7" ht="16.5">
      <c r="A9" s="3" t="s">
        <v>90</v>
      </c>
      <c r="G9" s="14" t="str">
        <f>"( "&amp;Data!B9&amp;" )"</f>
        <v>( BHUKYA RAM BABU )</v>
      </c>
    </row>
    <row r="10" ht="16.5">
      <c r="H10" s="3" t="str">
        <f>Data!B10</f>
        <v>S.A(Bio)</v>
      </c>
    </row>
    <row r="11" spans="1:7" ht="16.5">
      <c r="A11" s="14"/>
      <c r="G11" s="14" t="str">
        <f>Data!B11</f>
        <v>ZPSS CHANDRUGONDA</v>
      </c>
    </row>
    <row r="12" spans="1:7" ht="16.5">
      <c r="A12" s="14"/>
      <c r="G12" s="14" t="str">
        <f>"Mandal:"&amp;Data!B12</f>
        <v>Mandal:CHANDRUGONDA</v>
      </c>
    </row>
    <row r="13" spans="2:7" ht="16.5">
      <c r="B13" s="14" t="s">
        <v>89</v>
      </c>
      <c r="G13" s="14"/>
    </row>
    <row r="14" spans="1:7" ht="16.5">
      <c r="A14" s="14"/>
      <c r="G14" s="14"/>
    </row>
    <row r="15" ht="16.5">
      <c r="G15" s="14"/>
    </row>
    <row r="16" spans="2:7" ht="16.5">
      <c r="B16" s="14" t="str">
        <f>Data!B26</f>
        <v>Head Master</v>
      </c>
      <c r="G16" s="14"/>
    </row>
    <row r="17" ht="16.5">
      <c r="B17" s="14" t="str">
        <f>Data!B27</f>
        <v>ZPSS CHANDRUGONDA</v>
      </c>
    </row>
    <row r="19" ht="16.5">
      <c r="A19" s="14"/>
    </row>
    <row r="20" ht="16.5">
      <c r="A20" s="14"/>
    </row>
    <row r="21" ht="16.5">
      <c r="A21" s="14"/>
    </row>
    <row r="22" ht="16.5">
      <c r="A22" s="14"/>
    </row>
  </sheetData>
  <sheetProtection password="C71F" sheet="1" objects="1" scenarios="1"/>
  <mergeCells count="2">
    <mergeCell ref="A5:I5"/>
    <mergeCell ref="A6:I6"/>
  </mergeCells>
  <printOptions/>
  <pageMargins left="0.7" right="0.7" top="0.05" bottom="0.75" header="0.08" footer="0.3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showGridLines="0" view="pageBreakPreview" zoomScale="115" zoomScaleSheetLayoutView="115" zoomScalePageLayoutView="0" workbookViewId="0" topLeftCell="D4">
      <selection activeCell="A4" sqref="A4:I4"/>
    </sheetView>
  </sheetViews>
  <sheetFormatPr defaultColWidth="9.7109375" defaultRowHeight="15"/>
  <cols>
    <col min="1" max="9" width="9.7109375" style="3" customWidth="1"/>
    <col min="10" max="16384" width="9.7109375" style="3" customWidth="1"/>
  </cols>
  <sheetData>
    <row r="3" spans="1:9" ht="22.5">
      <c r="A3" s="63" t="s">
        <v>81</v>
      </c>
      <c r="B3" s="63"/>
      <c r="C3" s="63"/>
      <c r="D3" s="63"/>
      <c r="E3" s="63"/>
      <c r="F3" s="63"/>
      <c r="G3" s="63"/>
      <c r="H3" s="63"/>
      <c r="I3" s="63"/>
    </row>
    <row r="4" spans="1:9" ht="135.75" customHeight="1">
      <c r="A4" s="54" t="str">
        <f>"                   Sri/Smt."&amp;IF(Data!B7=Data!B9,Data!B9,Data!B7&amp;", "&amp;Data!B8&amp;" of Sri/Smt."&amp;Data!B9)&amp;", "&amp;Data!B10&amp;", "&amp;Data!B11&amp;", Mandal:"&amp;Data!B12&amp;", Dist:"&amp;Data!B13&amp;" is wholly dependant upon me.  She/He was under gone treatment for "&amp;Data!B20&amp;"  at "&amp;Data!B21&amp;", "&amp;Data!B22&amp;" from:"&amp;Data!B24&amp;" to "&amp;Data!D24&amp;" and I incurred total expenditure."</f>
        <v>                   Sri/Smt.BHUKYA AKHILESWAR, self of Sri/Smt.BHUKYA RAM BABU, S.A(Bio), ZPSS CHANDRUGONDA, Mandal:CHANDRUGONDA, Dist:KHAMMAM is wholly dependant upon me.  She/He was under gone treatment for STENT  at STANT RENAL, YASHODA HOSPITAL,MALAKPETA, HYDRABAD,500036 from:09/03/2011 to 12/03/2011 and I incurred total expenditure.</v>
      </c>
      <c r="B4" s="54"/>
      <c r="C4" s="54"/>
      <c r="D4" s="54"/>
      <c r="E4" s="54"/>
      <c r="F4" s="54"/>
      <c r="G4" s="54"/>
      <c r="H4" s="54"/>
      <c r="I4" s="54"/>
    </row>
    <row r="6" ht="16.5">
      <c r="A6" s="3" t="str">
        <f>"Place:"&amp;Data!B12</f>
        <v>Place:CHANDRUGONDA</v>
      </c>
    </row>
    <row r="7" spans="1:7" ht="16.5">
      <c r="A7" s="3" t="s">
        <v>90</v>
      </c>
      <c r="G7" s="14" t="str">
        <f>"( "&amp;Data!B9&amp;" )"</f>
        <v>( BHUKYA RAM BABU )</v>
      </c>
    </row>
    <row r="8" ht="16.5">
      <c r="H8" s="3" t="str">
        <f>Data!B10</f>
        <v>S.A(Bio)</v>
      </c>
    </row>
    <row r="9" spans="1:7" ht="16.5">
      <c r="A9" s="14"/>
      <c r="G9" s="14" t="str">
        <f>Data!B11</f>
        <v>ZPSS CHANDRUGONDA</v>
      </c>
    </row>
    <row r="10" spans="1:7" ht="16.5">
      <c r="A10" s="14"/>
      <c r="G10" s="14" t="str">
        <f>"Mandal:"&amp;Data!B12</f>
        <v>Mandal:CHANDRUGONDA</v>
      </c>
    </row>
    <row r="11" spans="2:7" ht="16.5">
      <c r="B11" s="14" t="s">
        <v>89</v>
      </c>
      <c r="G11" s="14"/>
    </row>
    <row r="12" spans="1:7" ht="16.5">
      <c r="A12" s="14"/>
      <c r="G12" s="14"/>
    </row>
    <row r="13" ht="16.5">
      <c r="G13" s="14"/>
    </row>
    <row r="14" spans="2:7" ht="16.5">
      <c r="B14" s="14" t="str">
        <f>Data!B26</f>
        <v>Head Master</v>
      </c>
      <c r="G14" s="14"/>
    </row>
    <row r="15" ht="16.5">
      <c r="B15" s="14" t="str">
        <f>Data!B27</f>
        <v>ZPSS CHANDRUGONDA</v>
      </c>
    </row>
  </sheetData>
  <sheetProtection password="C71F" sheet="1" objects="1" scenarios="1"/>
  <mergeCells count="2">
    <mergeCell ref="A3:I3"/>
    <mergeCell ref="A4:I4"/>
  </mergeCells>
  <printOptions/>
  <pageMargins left="0.7" right="0.7" top="0.75" bottom="0.75" header="0.3" footer="0.3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I17"/>
  <sheetViews>
    <sheetView showGridLines="0" view="pageBreakPreview" zoomScale="130" zoomScaleSheetLayoutView="130" zoomScalePageLayoutView="0" workbookViewId="0" topLeftCell="A1">
      <selection activeCell="A5" sqref="A5:I5"/>
    </sheetView>
  </sheetViews>
  <sheetFormatPr defaultColWidth="9.7109375" defaultRowHeight="15"/>
  <cols>
    <col min="1" max="9" width="9.7109375" style="3" customWidth="1"/>
    <col min="10" max="16384" width="9.7109375" style="3" customWidth="1"/>
  </cols>
  <sheetData>
    <row r="5" spans="1:9" ht="22.5">
      <c r="A5" s="63" t="s">
        <v>104</v>
      </c>
      <c r="B5" s="63"/>
      <c r="C5" s="63"/>
      <c r="D5" s="63"/>
      <c r="E5" s="63"/>
      <c r="F5" s="63"/>
      <c r="G5" s="63"/>
      <c r="H5" s="63"/>
      <c r="I5" s="63"/>
    </row>
    <row r="7" spans="1:9" ht="142.5" customHeight="1">
      <c r="A7" s="54" t="str">
        <f>"                   Medical Reimbursement of Sri/Smt."&amp;IF(Data!B7=Data!B9,Data!B9,Data!B7&amp;", "&amp;Data!B8&amp;" of Sri/Smt."&amp;Data!B9)&amp;", "&amp;Data!B10&amp;", "&amp;Data!B11&amp;", Mandal:"&amp;Data!B12&amp;", Dist:"&amp;Data!B13&amp;" is "&amp;Data!B19&amp;" spell of claim.   She/He was under gone treatment for "&amp;Data!B20&amp;"  at "&amp;Data!B21&amp;", "&amp;Data!B22&amp;" from:"&amp;Data!B24&amp;" to "&amp;Data!D24&amp;"."</f>
        <v>                   Medical Reimbursement of Sri/Smt.BHUKYA AKHILESWAR, self of Sri/Smt.BHUKYA RAM BABU, S.A(Bio), ZPSS CHANDRUGONDA, Mandal:CHANDRUGONDA, Dist:KHAMMAM is THARD  spell of claim.   She/He was under gone treatment for STENT  at STANT RENAL, YASHODA HOSPITAL,MALAKPETA, HYDRABAD,500036 from:09/03/2011 to 12/03/2011.</v>
      </c>
      <c r="B7" s="54"/>
      <c r="C7" s="54"/>
      <c r="D7" s="54"/>
      <c r="E7" s="54"/>
      <c r="F7" s="54"/>
      <c r="G7" s="54"/>
      <c r="H7" s="54"/>
      <c r="I7" s="54"/>
    </row>
    <row r="8" ht="16.5">
      <c r="A8" s="3" t="str">
        <f>"Place:"&amp;Data!B12</f>
        <v>Place:CHANDRUGONDA</v>
      </c>
    </row>
    <row r="9" spans="1:7" ht="16.5">
      <c r="A9" s="3" t="s">
        <v>90</v>
      </c>
      <c r="G9" s="14" t="str">
        <f>"( "&amp;Data!B9&amp;" )"</f>
        <v>( BHUKYA RAM BABU )</v>
      </c>
    </row>
    <row r="10" ht="16.5">
      <c r="H10" s="3" t="str">
        <f>Data!B10</f>
        <v>S.A(Bio)</v>
      </c>
    </row>
    <row r="11" spans="1:7" ht="16.5">
      <c r="A11" s="14"/>
      <c r="G11" s="14" t="str">
        <f>Data!B11</f>
        <v>ZPSS CHANDRUGONDA</v>
      </c>
    </row>
    <row r="12" spans="1:7" ht="16.5">
      <c r="A12" s="14"/>
      <c r="G12" s="14" t="str">
        <f>"Mandal:"&amp;Data!B12</f>
        <v>Mandal:CHANDRUGONDA</v>
      </c>
    </row>
    <row r="13" spans="2:7" ht="16.5">
      <c r="B13" s="14" t="s">
        <v>89</v>
      </c>
      <c r="G13" s="14"/>
    </row>
    <row r="14" spans="1:7" ht="16.5">
      <c r="A14" s="14"/>
      <c r="G14" s="14"/>
    </row>
    <row r="15" ht="16.5">
      <c r="G15" s="14"/>
    </row>
    <row r="16" spans="2:7" ht="16.5">
      <c r="B16" s="14" t="str">
        <f>Data!B26</f>
        <v>Head Master</v>
      </c>
      <c r="G16" s="14"/>
    </row>
    <row r="17" ht="16.5">
      <c r="B17" s="14" t="str">
        <f>Data!B27</f>
        <v>ZPSS CHANDRUGONDA</v>
      </c>
    </row>
  </sheetData>
  <sheetProtection/>
  <mergeCells count="2">
    <mergeCell ref="A5:I5"/>
    <mergeCell ref="A7:I7"/>
  </mergeCells>
  <printOptions/>
  <pageMargins left="0.7" right="0.7" top="0.28" bottom="0.75" header="0.3" footer="0.3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VINUTHNA</dc:creator>
  <cp:keywords/>
  <dc:description/>
  <cp:lastModifiedBy>SRS DTP &amp; ONLINE JOB WORKS</cp:lastModifiedBy>
  <cp:lastPrinted>2011-04-16T07:39:13Z</cp:lastPrinted>
  <dcterms:created xsi:type="dcterms:W3CDTF">2010-03-02T15:16:08Z</dcterms:created>
  <dcterms:modified xsi:type="dcterms:W3CDTF">2011-07-07T14:36:43Z</dcterms:modified>
  <cp:category/>
  <cp:version/>
  <cp:contentType/>
  <cp:contentStatus/>
</cp:coreProperties>
</file>